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Lohnabrechnungsformulare\2026\"/>
    </mc:Choice>
  </mc:AlternateContent>
  <xr:revisionPtr revIDLastSave="0" documentId="13_ncr:1_{BF998881-D559-4543-839D-4D3BC6946E31}" xr6:coauthVersionLast="47" xr6:coauthVersionMax="47" xr10:uidLastSave="{00000000-0000-0000-0000-000000000000}"/>
  <workbookProtection workbookAlgorithmName="SHA-512" workbookHashValue="tsRaqtOeqalY+ZlumgID4LkEKYEUbtbfGevqPzpodb29QCvaT1qlV/fct67Xq8l2HC9QC+AezJ8JuglbaIXxww==" workbookSaltValue="UNS2CnPCEzxYDW8xJSItOg==" workbookSpinCount="100000" lockStructure="1"/>
  <bookViews>
    <workbookView xWindow="28680" yWindow="-120" windowWidth="25845" windowHeight="17520" tabRatio="836" activeTab="1" xr2:uid="{00000000-000D-0000-FFFF-FFFF00000000}"/>
  </bookViews>
  <sheets>
    <sheet name="Stammdaten" sheetId="17" r:id="rId1"/>
    <sheet name="Januar" sheetId="58" r:id="rId2"/>
    <sheet name="Makro_Modul" sheetId="15" state="veryHidden" r:id="rId3"/>
    <sheet name="Februar" sheetId="84" r:id="rId4"/>
    <sheet name="März" sheetId="83" r:id="rId5"/>
    <sheet name="April" sheetId="82" r:id="rId6"/>
    <sheet name="Mai" sheetId="81" r:id="rId7"/>
    <sheet name="Juni" sheetId="80" r:id="rId8"/>
    <sheet name="Juli" sheetId="79" r:id="rId9"/>
    <sheet name="August" sheetId="78" r:id="rId10"/>
    <sheet name="September" sheetId="77" r:id="rId11"/>
    <sheet name="Oktober" sheetId="76" r:id="rId12"/>
    <sheet name="November" sheetId="75" r:id="rId13"/>
    <sheet name="Dezember" sheetId="74" r:id="rId14"/>
    <sheet name="Lohnzusammenstellung" sheetId="29" r:id="rId15"/>
    <sheet name="Lohnausweis" sheetId="46" r:id="rId16"/>
  </sheets>
  <definedNames>
    <definedName name="_xlnm.Print_Area" localSheetId="5">April!$A:$J</definedName>
    <definedName name="_xlnm.Print_Area" localSheetId="9">August!$A:$J</definedName>
    <definedName name="_xlnm.Print_Area" localSheetId="13">Dezember!$A:$J</definedName>
    <definedName name="_xlnm.Print_Area" localSheetId="3">Februar!$A:$J</definedName>
    <definedName name="_xlnm.Print_Area" localSheetId="1">Januar!$A:$J</definedName>
    <definedName name="_xlnm.Print_Area" localSheetId="8">Juli!$A:$J</definedName>
    <definedName name="_xlnm.Print_Area" localSheetId="7">Juni!$A:$J</definedName>
    <definedName name="_xlnm.Print_Area" localSheetId="15">Lohnausweis!$A$1:$Z$91</definedName>
    <definedName name="_xlnm.Print_Area" localSheetId="14">Lohnzusammenstellung!$A:$J</definedName>
    <definedName name="_xlnm.Print_Area" localSheetId="6">Mai!$A:$J</definedName>
    <definedName name="_xlnm.Print_Area" localSheetId="4">März!$A:$J</definedName>
    <definedName name="_xlnm.Print_Area" localSheetId="12">November!$A:$J</definedName>
    <definedName name="_xlnm.Print_Area" localSheetId="11">Oktober!$A:$J</definedName>
    <definedName name="_xlnm.Print_Area" localSheetId="10">September!$A:$J</definedName>
    <definedName name="_xlnm.Print_Area" localSheetId="0">Stammdaten!$A$1:$F$36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84" l="1"/>
  <c r="G22" i="83"/>
  <c r="G22" i="82"/>
  <c r="G22" i="81"/>
  <c r="G22" i="80"/>
  <c r="G22" i="79"/>
  <c r="G22" i="78"/>
  <c r="G22" i="77"/>
  <c r="G22" i="76"/>
  <c r="G22" i="75"/>
  <c r="G22" i="74"/>
  <c r="G22" i="58"/>
  <c r="D95" i="79"/>
  <c r="B95" i="78" l="1"/>
  <c r="D95" i="81"/>
  <c r="B95" i="81"/>
  <c r="B95" i="58"/>
  <c r="D95" i="58"/>
  <c r="D95" i="74" l="1"/>
  <c r="B95" i="74"/>
  <c r="D94" i="75"/>
  <c r="B94" i="75"/>
  <c r="D95" i="76"/>
  <c r="B95" i="76"/>
  <c r="D94" i="77"/>
  <c r="B94" i="77"/>
  <c r="D95" i="78"/>
  <c r="B95" i="79"/>
  <c r="B94" i="80"/>
  <c r="D94" i="80"/>
  <c r="D94" i="82"/>
  <c r="B94" i="82"/>
  <c r="D93" i="84"/>
  <c r="D95" i="83"/>
  <c r="B93" i="84"/>
  <c r="B95" i="83" l="1"/>
  <c r="F11" i="84" l="1"/>
  <c r="F11" i="58"/>
  <c r="B8" i="83" l="1"/>
  <c r="B7" i="83"/>
  <c r="B8" i="84"/>
  <c r="B7" i="84"/>
  <c r="B8" i="58"/>
  <c r="B7" i="58"/>
  <c r="G34" i="83"/>
  <c r="G34" i="82"/>
  <c r="G34" i="81"/>
  <c r="G34" i="80"/>
  <c r="G34" i="79"/>
  <c r="G34" i="78"/>
  <c r="G34" i="77"/>
  <c r="G34" i="76"/>
  <c r="G34" i="75"/>
  <c r="G34" i="74"/>
  <c r="G34" i="84"/>
  <c r="G34" i="58"/>
  <c r="G20" i="84" l="1"/>
  <c r="G23" i="84"/>
  <c r="G20" i="58"/>
  <c r="G23" i="58"/>
  <c r="G23" i="83"/>
  <c r="G20" i="83"/>
  <c r="F13" i="58"/>
  <c r="G24" i="58" l="1"/>
  <c r="I43" i="58" l="1"/>
  <c r="I43" i="84"/>
  <c r="I43" i="83"/>
  <c r="I43" i="82"/>
  <c r="I43" i="81"/>
  <c r="I43" i="80"/>
  <c r="I43" i="79"/>
  <c r="I43" i="77"/>
  <c r="I43" i="76"/>
  <c r="I43" i="75"/>
  <c r="I43" i="74"/>
  <c r="I43" i="78"/>
  <c r="I28" i="58"/>
  <c r="I35" i="29" l="1"/>
  <c r="R14" i="46"/>
  <c r="R15" i="46"/>
  <c r="R16" i="46"/>
  <c r="R17" i="46"/>
  <c r="G21" i="58" l="1"/>
  <c r="F13" i="83" l="1"/>
  <c r="F13" i="82"/>
  <c r="F13" i="81"/>
  <c r="F13" i="80"/>
  <c r="F13" i="79"/>
  <c r="F13" i="78"/>
  <c r="F13" i="77"/>
  <c r="F13" i="76"/>
  <c r="F13" i="75"/>
  <c r="F13" i="74"/>
  <c r="F13" i="84"/>
  <c r="I36" i="29" l="1"/>
  <c r="I37" i="29"/>
  <c r="I29" i="29"/>
  <c r="I30" i="29"/>
  <c r="I31" i="29"/>
  <c r="I13" i="29"/>
  <c r="I14" i="29"/>
  <c r="K14" i="29" s="1"/>
  <c r="I15" i="29"/>
  <c r="K15" i="29" s="1"/>
  <c r="D52" i="84"/>
  <c r="K45" i="84"/>
  <c r="K44" i="84"/>
  <c r="I47" i="84"/>
  <c r="K37" i="84"/>
  <c r="K36" i="84"/>
  <c r="K35" i="84"/>
  <c r="I31" i="84"/>
  <c r="K31" i="84" s="1"/>
  <c r="I30" i="84"/>
  <c r="K30" i="84" s="1"/>
  <c r="I29" i="84"/>
  <c r="K29" i="84" s="1"/>
  <c r="I28" i="84"/>
  <c r="K28" i="84" s="1"/>
  <c r="K16" i="84"/>
  <c r="K15" i="84"/>
  <c r="K14" i="84"/>
  <c r="I12" i="84"/>
  <c r="K12" i="84" s="1"/>
  <c r="I11" i="84"/>
  <c r="G7" i="84"/>
  <c r="G24" i="84"/>
  <c r="E5" i="84"/>
  <c r="A5" i="84"/>
  <c r="E4" i="84"/>
  <c r="A4" i="84"/>
  <c r="I3" i="84"/>
  <c r="E3" i="84"/>
  <c r="A3" i="84"/>
  <c r="D52" i="83"/>
  <c r="K45" i="83"/>
  <c r="K44" i="83"/>
  <c r="I47" i="83"/>
  <c r="K37" i="83"/>
  <c r="K36" i="83"/>
  <c r="K35" i="83"/>
  <c r="I31" i="83"/>
  <c r="K31" i="83" s="1"/>
  <c r="I30" i="83"/>
  <c r="K30" i="83" s="1"/>
  <c r="I29" i="83"/>
  <c r="K29" i="83" s="1"/>
  <c r="I28" i="83"/>
  <c r="K16" i="83"/>
  <c r="K15" i="83"/>
  <c r="K14" i="83"/>
  <c r="I12" i="83"/>
  <c r="K12" i="83" s="1"/>
  <c r="F11" i="83"/>
  <c r="I11" i="83" s="1"/>
  <c r="G7" i="83"/>
  <c r="G24" i="83"/>
  <c r="E5" i="83"/>
  <c r="A5" i="83"/>
  <c r="E4" i="83"/>
  <c r="A4" i="83"/>
  <c r="I3" i="83"/>
  <c r="E3" i="83"/>
  <c r="A3" i="83"/>
  <c r="D52" i="82"/>
  <c r="K45" i="82"/>
  <c r="K44" i="82"/>
  <c r="I47" i="82"/>
  <c r="K37" i="82"/>
  <c r="K36" i="82"/>
  <c r="K35" i="82"/>
  <c r="I31" i="82"/>
  <c r="K31" i="82" s="1"/>
  <c r="I30" i="82"/>
  <c r="K30" i="82" s="1"/>
  <c r="I29" i="82"/>
  <c r="K29" i="82" s="1"/>
  <c r="I28" i="82"/>
  <c r="K28" i="82" s="1"/>
  <c r="K16" i="82"/>
  <c r="K15" i="82"/>
  <c r="K14" i="82"/>
  <c r="I12" i="82"/>
  <c r="K12" i="82" s="1"/>
  <c r="F11" i="82"/>
  <c r="I11" i="82" s="1"/>
  <c r="B8" i="82"/>
  <c r="G7" i="82"/>
  <c r="B7" i="82"/>
  <c r="G24" i="82" s="1"/>
  <c r="E5" i="82"/>
  <c r="A5" i="82"/>
  <c r="E4" i="82"/>
  <c r="A4" i="82"/>
  <c r="I3" i="82"/>
  <c r="E3" i="82"/>
  <c r="A3" i="82"/>
  <c r="D52" i="81"/>
  <c r="K45" i="81"/>
  <c r="K44" i="81"/>
  <c r="K43" i="81"/>
  <c r="K37" i="81"/>
  <c r="K36" i="81"/>
  <c r="K35" i="81"/>
  <c r="I31" i="81"/>
  <c r="K31" i="81" s="1"/>
  <c r="I30" i="81"/>
  <c r="K30" i="81" s="1"/>
  <c r="I29" i="81"/>
  <c r="K29" i="81" s="1"/>
  <c r="I28" i="81"/>
  <c r="K28" i="81" s="1"/>
  <c r="K16" i="81"/>
  <c r="K15" i="81"/>
  <c r="K14" i="81"/>
  <c r="I12" i="81"/>
  <c r="K12" i="81" s="1"/>
  <c r="F11" i="81"/>
  <c r="I11" i="81" s="1"/>
  <c r="B8" i="81"/>
  <c r="G7" i="81"/>
  <c r="B7" i="81"/>
  <c r="G24" i="81" s="1"/>
  <c r="E5" i="81"/>
  <c r="A5" i="81"/>
  <c r="E4" i="81"/>
  <c r="A4" i="81"/>
  <c r="I3" i="81"/>
  <c r="E3" i="81"/>
  <c r="A3" i="81"/>
  <c r="D52" i="80"/>
  <c r="K45" i="80"/>
  <c r="K44" i="80"/>
  <c r="I47" i="80"/>
  <c r="K37" i="80"/>
  <c r="K36" i="80"/>
  <c r="K35" i="80"/>
  <c r="I31" i="80"/>
  <c r="K31" i="80" s="1"/>
  <c r="I30" i="80"/>
  <c r="K30" i="80" s="1"/>
  <c r="I29" i="80"/>
  <c r="K29" i="80" s="1"/>
  <c r="I28" i="80"/>
  <c r="K28" i="80" s="1"/>
  <c r="K16" i="80"/>
  <c r="K15" i="80"/>
  <c r="K14" i="80"/>
  <c r="I12" i="80"/>
  <c r="K12" i="80" s="1"/>
  <c r="F11" i="80"/>
  <c r="I11" i="80" s="1"/>
  <c r="B8" i="80"/>
  <c r="G7" i="80"/>
  <c r="B7" i="80"/>
  <c r="G24" i="80" s="1"/>
  <c r="E5" i="80"/>
  <c r="A5" i="80"/>
  <c r="E4" i="80"/>
  <c r="A4" i="80"/>
  <c r="I3" i="80"/>
  <c r="E3" i="80"/>
  <c r="A3" i="80"/>
  <c r="D52" i="79"/>
  <c r="K45" i="79"/>
  <c r="K44" i="79"/>
  <c r="K43" i="79"/>
  <c r="K37" i="79"/>
  <c r="K36" i="79"/>
  <c r="K35" i="79"/>
  <c r="I31" i="79"/>
  <c r="K31" i="79" s="1"/>
  <c r="I30" i="79"/>
  <c r="K30" i="79" s="1"/>
  <c r="I29" i="79"/>
  <c r="K29" i="79" s="1"/>
  <c r="I28" i="79"/>
  <c r="K28" i="79" s="1"/>
  <c r="K16" i="79"/>
  <c r="K15" i="79"/>
  <c r="K14" i="79"/>
  <c r="I12" i="79"/>
  <c r="K12" i="79" s="1"/>
  <c r="F11" i="79"/>
  <c r="I11" i="79" s="1"/>
  <c r="B8" i="79"/>
  <c r="G7" i="79"/>
  <c r="B7" i="79"/>
  <c r="G24" i="79" s="1"/>
  <c r="E5" i="79"/>
  <c r="A5" i="79"/>
  <c r="E4" i="79"/>
  <c r="A4" i="79"/>
  <c r="I3" i="79"/>
  <c r="E3" i="79"/>
  <c r="A3" i="79"/>
  <c r="D52" i="78"/>
  <c r="K45" i="78"/>
  <c r="K44" i="78"/>
  <c r="I47" i="78"/>
  <c r="K37" i="78"/>
  <c r="K36" i="78"/>
  <c r="K35" i="78"/>
  <c r="I31" i="78"/>
  <c r="K31" i="78" s="1"/>
  <c r="I30" i="78"/>
  <c r="K30" i="78" s="1"/>
  <c r="I29" i="78"/>
  <c r="K29" i="78" s="1"/>
  <c r="I28" i="78"/>
  <c r="K28" i="78" s="1"/>
  <c r="K16" i="78"/>
  <c r="K15" i="78"/>
  <c r="K14" i="78"/>
  <c r="I12" i="78"/>
  <c r="K12" i="78" s="1"/>
  <c r="F11" i="78"/>
  <c r="I11" i="78" s="1"/>
  <c r="B8" i="78"/>
  <c r="G7" i="78"/>
  <c r="B7" i="78"/>
  <c r="G24" i="78" s="1"/>
  <c r="E5" i="78"/>
  <c r="A5" i="78"/>
  <c r="E4" i="78"/>
  <c r="A4" i="78"/>
  <c r="I3" i="78"/>
  <c r="E3" i="78"/>
  <c r="A3" i="78"/>
  <c r="D52" i="77"/>
  <c r="K45" i="77"/>
  <c r="K44" i="77"/>
  <c r="K43" i="77"/>
  <c r="K37" i="77"/>
  <c r="K36" i="77"/>
  <c r="K35" i="77"/>
  <c r="I31" i="77"/>
  <c r="K31" i="77" s="1"/>
  <c r="I30" i="77"/>
  <c r="K30" i="77" s="1"/>
  <c r="I29" i="77"/>
  <c r="K29" i="77" s="1"/>
  <c r="I28" i="77"/>
  <c r="K28" i="77" s="1"/>
  <c r="K16" i="77"/>
  <c r="K15" i="77"/>
  <c r="K14" i="77"/>
  <c r="I12" i="77"/>
  <c r="K12" i="77" s="1"/>
  <c r="F11" i="77"/>
  <c r="I11" i="77" s="1"/>
  <c r="B8" i="77"/>
  <c r="G7" i="77"/>
  <c r="B7" i="77"/>
  <c r="G24" i="77" s="1"/>
  <c r="E5" i="77"/>
  <c r="A5" i="77"/>
  <c r="E4" i="77"/>
  <c r="A4" i="77"/>
  <c r="I3" i="77"/>
  <c r="E3" i="77"/>
  <c r="A3" i="77"/>
  <c r="D52" i="76"/>
  <c r="K45" i="76"/>
  <c r="K44" i="76"/>
  <c r="I47" i="76"/>
  <c r="K37" i="76"/>
  <c r="K36" i="76"/>
  <c r="K35" i="76"/>
  <c r="I31" i="76"/>
  <c r="K31" i="76" s="1"/>
  <c r="I30" i="76"/>
  <c r="K30" i="76" s="1"/>
  <c r="I29" i="76"/>
  <c r="K29" i="76" s="1"/>
  <c r="I28" i="76"/>
  <c r="K16" i="76"/>
  <c r="K15" i="76"/>
  <c r="K14" i="76"/>
  <c r="I12" i="76"/>
  <c r="K12" i="76" s="1"/>
  <c r="F11" i="76"/>
  <c r="I11" i="76" s="1"/>
  <c r="B8" i="76"/>
  <c r="G7" i="76"/>
  <c r="B7" i="76"/>
  <c r="G24" i="76" s="1"/>
  <c r="E5" i="76"/>
  <c r="A5" i="76"/>
  <c r="E4" i="76"/>
  <c r="A4" i="76"/>
  <c r="I3" i="76"/>
  <c r="E3" i="76"/>
  <c r="A3" i="76"/>
  <c r="D52" i="75"/>
  <c r="K45" i="75"/>
  <c r="K44" i="75"/>
  <c r="I47" i="75"/>
  <c r="K37" i="75"/>
  <c r="K36" i="75"/>
  <c r="K35" i="75"/>
  <c r="I31" i="75"/>
  <c r="K31" i="75" s="1"/>
  <c r="I30" i="75"/>
  <c r="K30" i="75" s="1"/>
  <c r="I29" i="75"/>
  <c r="K29" i="75" s="1"/>
  <c r="I28" i="75"/>
  <c r="K28" i="75" s="1"/>
  <c r="K16" i="75"/>
  <c r="K15" i="75"/>
  <c r="K14" i="75"/>
  <c r="I12" i="75"/>
  <c r="K12" i="75" s="1"/>
  <c r="F11" i="75"/>
  <c r="I11" i="75" s="1"/>
  <c r="B8" i="75"/>
  <c r="G7" i="75"/>
  <c r="B7" i="75"/>
  <c r="G24" i="75" s="1"/>
  <c r="E5" i="75"/>
  <c r="A5" i="75"/>
  <c r="E4" i="75"/>
  <c r="A4" i="75"/>
  <c r="I3" i="75"/>
  <c r="E3" i="75"/>
  <c r="A3" i="75"/>
  <c r="D52" i="74"/>
  <c r="K45" i="74"/>
  <c r="K44" i="74"/>
  <c r="I47" i="74"/>
  <c r="K37" i="74"/>
  <c r="K36" i="74"/>
  <c r="K35" i="74"/>
  <c r="I31" i="74"/>
  <c r="K31" i="74" s="1"/>
  <c r="I30" i="74"/>
  <c r="K30" i="74" s="1"/>
  <c r="I29" i="74"/>
  <c r="K29" i="74" s="1"/>
  <c r="I28" i="74"/>
  <c r="K28" i="74" s="1"/>
  <c r="K16" i="74"/>
  <c r="K15" i="74"/>
  <c r="K14" i="74"/>
  <c r="I12" i="74"/>
  <c r="K12" i="74" s="1"/>
  <c r="F11" i="74"/>
  <c r="I11" i="74" s="1"/>
  <c r="B8" i="74"/>
  <c r="G7" i="74"/>
  <c r="B7" i="74"/>
  <c r="G24" i="74" s="1"/>
  <c r="E5" i="74"/>
  <c r="A5" i="74"/>
  <c r="E4" i="74"/>
  <c r="A4" i="74"/>
  <c r="I3" i="74"/>
  <c r="E3" i="74"/>
  <c r="A3" i="74"/>
  <c r="G20" i="78" l="1"/>
  <c r="G23" i="78"/>
  <c r="G20" i="79"/>
  <c r="G23" i="79"/>
  <c r="G20" i="76"/>
  <c r="G23" i="76"/>
  <c r="G23" i="82"/>
  <c r="G20" i="82"/>
  <c r="G20" i="77"/>
  <c r="G23" i="77"/>
  <c r="G20" i="75"/>
  <c r="G23" i="75"/>
  <c r="G20" i="74"/>
  <c r="G23" i="74"/>
  <c r="G23" i="81"/>
  <c r="G20" i="81"/>
  <c r="G20" i="80"/>
  <c r="G23" i="80"/>
  <c r="I32" i="76"/>
  <c r="K11" i="79"/>
  <c r="K13" i="29"/>
  <c r="Z30" i="46"/>
  <c r="G21" i="84"/>
  <c r="G21" i="82"/>
  <c r="G21" i="75"/>
  <c r="G21" i="78"/>
  <c r="G21" i="77"/>
  <c r="G21" i="76"/>
  <c r="G21" i="83"/>
  <c r="G21" i="79"/>
  <c r="G21" i="81"/>
  <c r="G21" i="80"/>
  <c r="G21" i="74"/>
  <c r="I32" i="83"/>
  <c r="I32" i="75"/>
  <c r="K28" i="83"/>
  <c r="I32" i="80"/>
  <c r="I32" i="82"/>
  <c r="K28" i="76"/>
  <c r="I47" i="77"/>
  <c r="K11" i="76"/>
  <c r="C13" i="76"/>
  <c r="I13" i="76" s="1"/>
  <c r="K13" i="76" s="1"/>
  <c r="C13" i="75"/>
  <c r="I13" i="75" s="1"/>
  <c r="K13" i="75" s="1"/>
  <c r="C13" i="80"/>
  <c r="I13" i="80" s="1"/>
  <c r="K13" i="80" s="1"/>
  <c r="K11" i="80"/>
  <c r="I47" i="81"/>
  <c r="C13" i="84"/>
  <c r="I13" i="84" s="1"/>
  <c r="K13" i="84" s="1"/>
  <c r="K11" i="84"/>
  <c r="K43" i="84"/>
  <c r="I32" i="84"/>
  <c r="C13" i="83"/>
  <c r="I13" i="83" s="1"/>
  <c r="K13" i="83" s="1"/>
  <c r="K11" i="83"/>
  <c r="K43" i="83"/>
  <c r="C13" i="82"/>
  <c r="I13" i="82" s="1"/>
  <c r="K13" i="82" s="1"/>
  <c r="K11" i="82"/>
  <c r="K43" i="82"/>
  <c r="C13" i="81"/>
  <c r="I13" i="81" s="1"/>
  <c r="K13" i="81" s="1"/>
  <c r="K11" i="81"/>
  <c r="I32" i="81"/>
  <c r="K43" i="80"/>
  <c r="C13" i="79"/>
  <c r="I13" i="79" s="1"/>
  <c r="K13" i="79" s="1"/>
  <c r="I32" i="79"/>
  <c r="I47" i="79"/>
  <c r="K11" i="78"/>
  <c r="C13" i="78"/>
  <c r="I13" i="78" s="1"/>
  <c r="K13" i="78" s="1"/>
  <c r="K43" i="78"/>
  <c r="I32" i="78"/>
  <c r="C13" i="77"/>
  <c r="I13" i="77" s="1"/>
  <c r="K13" i="77" s="1"/>
  <c r="I32" i="77"/>
  <c r="K43" i="76"/>
  <c r="K43" i="75"/>
  <c r="C13" i="74"/>
  <c r="I13" i="74" s="1"/>
  <c r="K13" i="74" s="1"/>
  <c r="K11" i="74"/>
  <c r="K43" i="74"/>
  <c r="I32" i="74"/>
  <c r="I18" i="84" l="1"/>
  <c r="I18" i="78"/>
  <c r="I18" i="80"/>
  <c r="I18" i="82"/>
  <c r="I18" i="75"/>
  <c r="I18" i="81"/>
  <c r="I18" i="74"/>
  <c r="I18" i="76"/>
  <c r="I18" i="83"/>
  <c r="I18" i="79"/>
  <c r="I18" i="77"/>
  <c r="I34" i="77" l="1"/>
  <c r="K34" i="77" s="1"/>
  <c r="I34" i="79"/>
  <c r="K34" i="79" s="1"/>
  <c r="I34" i="83"/>
  <c r="K34" i="83" s="1"/>
  <c r="I34" i="76"/>
  <c r="I39" i="76" s="1"/>
  <c r="I34" i="74"/>
  <c r="K34" i="74" s="1"/>
  <c r="I34" i="81"/>
  <c r="K34" i="81" s="1"/>
  <c r="I34" i="75"/>
  <c r="K34" i="75" s="1"/>
  <c r="I34" i="82"/>
  <c r="K34" i="82" s="1"/>
  <c r="I34" i="80"/>
  <c r="K34" i="80" s="1"/>
  <c r="I34" i="78"/>
  <c r="K34" i="78" s="1"/>
  <c r="I39" i="78"/>
  <c r="I24" i="84"/>
  <c r="K24" i="84" s="1"/>
  <c r="I34" i="84"/>
  <c r="I39" i="77"/>
  <c r="I22" i="84"/>
  <c r="K22" i="84" s="1"/>
  <c r="I39" i="74"/>
  <c r="I21" i="84"/>
  <c r="K21" i="84" s="1"/>
  <c r="I23" i="84"/>
  <c r="K23" i="84" s="1"/>
  <c r="I20" i="84"/>
  <c r="I21" i="80"/>
  <c r="K21" i="80" s="1"/>
  <c r="I22" i="80"/>
  <c r="K22" i="80" s="1"/>
  <c r="I23" i="80"/>
  <c r="K23" i="80" s="1"/>
  <c r="I20" i="80"/>
  <c r="K20" i="80" s="1"/>
  <c r="I24" i="80"/>
  <c r="I20" i="77"/>
  <c r="I23" i="77"/>
  <c r="K23" i="77" s="1"/>
  <c r="I21" i="77"/>
  <c r="K21" i="77" s="1"/>
  <c r="I22" i="77"/>
  <c r="K22" i="77" s="1"/>
  <c r="I24" i="77"/>
  <c r="I22" i="74"/>
  <c r="K22" i="74" s="1"/>
  <c r="I23" i="74"/>
  <c r="K23" i="74" s="1"/>
  <c r="I21" i="74"/>
  <c r="K21" i="74" s="1"/>
  <c r="I20" i="74"/>
  <c r="K20" i="74" s="1"/>
  <c r="I24" i="74"/>
  <c r="I20" i="79"/>
  <c r="I21" i="79"/>
  <c r="K21" i="79" s="1"/>
  <c r="I23" i="79"/>
  <c r="K23" i="79" s="1"/>
  <c r="I22" i="79"/>
  <c r="K22" i="79" s="1"/>
  <c r="I24" i="79"/>
  <c r="I20" i="78"/>
  <c r="K20" i="78" s="1"/>
  <c r="I23" i="78"/>
  <c r="K23" i="78" s="1"/>
  <c r="I21" i="78"/>
  <c r="K21" i="78" s="1"/>
  <c r="I22" i="78"/>
  <c r="K22" i="78" s="1"/>
  <c r="I24" i="78"/>
  <c r="I23" i="83"/>
  <c r="K23" i="83" s="1"/>
  <c r="I20" i="83"/>
  <c r="I23" i="82"/>
  <c r="K23" i="82" s="1"/>
  <c r="I20" i="82"/>
  <c r="K20" i="82" s="1"/>
  <c r="I21" i="82"/>
  <c r="K21" i="82" s="1"/>
  <c r="I22" i="82"/>
  <c r="K22" i="82" s="1"/>
  <c r="I24" i="82"/>
  <c r="I23" i="76"/>
  <c r="K23" i="76" s="1"/>
  <c r="I21" i="76"/>
  <c r="K21" i="76" s="1"/>
  <c r="I22" i="76"/>
  <c r="I20" i="76"/>
  <c r="K20" i="76" s="1"/>
  <c r="I24" i="76"/>
  <c r="I23" i="81"/>
  <c r="K23" i="81" s="1"/>
  <c r="I21" i="81"/>
  <c r="K21" i="81" s="1"/>
  <c r="I20" i="81"/>
  <c r="K20" i="81" s="1"/>
  <c r="I22" i="81"/>
  <c r="K22" i="81" s="1"/>
  <c r="I24" i="81"/>
  <c r="I23" i="75"/>
  <c r="K23" i="75" s="1"/>
  <c r="I21" i="75"/>
  <c r="K21" i="75" s="1"/>
  <c r="I20" i="75"/>
  <c r="K20" i="75" s="1"/>
  <c r="I22" i="75"/>
  <c r="K22" i="75" s="1"/>
  <c r="I24" i="75"/>
  <c r="I24" i="83"/>
  <c r="I21" i="83"/>
  <c r="K21" i="83" s="1"/>
  <c r="I22" i="83"/>
  <c r="K22" i="83" s="1"/>
  <c r="I39" i="82" l="1"/>
  <c r="I39" i="83"/>
  <c r="I39" i="79"/>
  <c r="K34" i="76"/>
  <c r="I39" i="80"/>
  <c r="I39" i="81"/>
  <c r="I39" i="75"/>
  <c r="K34" i="84"/>
  <c r="I39" i="84"/>
  <c r="K22" i="76"/>
  <c r="I26" i="76"/>
  <c r="I41" i="76" s="1"/>
  <c r="I26" i="79"/>
  <c r="I26" i="81"/>
  <c r="I26" i="80"/>
  <c r="I41" i="80" s="1"/>
  <c r="I26" i="84"/>
  <c r="I41" i="84" s="1"/>
  <c r="I26" i="78"/>
  <c r="K24" i="77"/>
  <c r="I26" i="77"/>
  <c r="K24" i="76"/>
  <c r="K24" i="82"/>
  <c r="I26" i="82"/>
  <c r="K24" i="75"/>
  <c r="I26" i="75"/>
  <c r="K24" i="74"/>
  <c r="I26" i="74"/>
  <c r="I26" i="83"/>
  <c r="K24" i="78"/>
  <c r="K24" i="81"/>
  <c r="K24" i="79"/>
  <c r="K24" i="80"/>
  <c r="K24" i="83"/>
  <c r="K20" i="84"/>
  <c r="K20" i="83"/>
  <c r="K20" i="79"/>
  <c r="K20" i="77"/>
  <c r="I49" i="77" l="1"/>
  <c r="I52" i="77" s="1"/>
  <c r="I41" i="77"/>
  <c r="I49" i="78"/>
  <c r="I52" i="78" s="1"/>
  <c r="I41" i="78"/>
  <c r="I49" i="81"/>
  <c r="I52" i="81" s="1"/>
  <c r="I41" i="81"/>
  <c r="I49" i="74"/>
  <c r="I52" i="74" s="1"/>
  <c r="I41" i="74"/>
  <c r="I49" i="75"/>
  <c r="I52" i="75" s="1"/>
  <c r="I41" i="75"/>
  <c r="I49" i="82"/>
  <c r="I52" i="82" s="1"/>
  <c r="I41" i="82"/>
  <c r="I49" i="83"/>
  <c r="I52" i="83" s="1"/>
  <c r="I41" i="83"/>
  <c r="I49" i="79"/>
  <c r="I52" i="79" s="1"/>
  <c r="I41" i="79"/>
  <c r="I49" i="76"/>
  <c r="I52" i="76" s="1"/>
  <c r="I49" i="84"/>
  <c r="I52" i="84" s="1"/>
  <c r="I49" i="80"/>
  <c r="I52" i="80" s="1"/>
  <c r="I12" i="58"/>
  <c r="I29" i="58" l="1"/>
  <c r="I30" i="58"/>
  <c r="K30" i="58" s="1"/>
  <c r="I31" i="58"/>
  <c r="K31" i="58" s="1"/>
  <c r="I11" i="58"/>
  <c r="K29" i="58" l="1"/>
  <c r="I32" i="58"/>
  <c r="I11" i="29"/>
  <c r="K11" i="29" s="1"/>
  <c r="C13" i="58"/>
  <c r="I13" i="58" s="1"/>
  <c r="I27" i="29" l="1"/>
  <c r="Z26" i="46" s="1"/>
  <c r="K13" i="58"/>
  <c r="I12" i="29"/>
  <c r="I18" i="58"/>
  <c r="I34" i="58" l="1"/>
  <c r="I28" i="29" s="1"/>
  <c r="Z57" i="46" s="1"/>
  <c r="I17" i="29"/>
  <c r="I21" i="58"/>
  <c r="I22" i="58"/>
  <c r="I20" i="58"/>
  <c r="I19" i="29" s="1"/>
  <c r="I23" i="58"/>
  <c r="I24" i="58"/>
  <c r="K12" i="29"/>
  <c r="Z24" i="46"/>
  <c r="Z46" i="46" s="1"/>
  <c r="E5" i="29"/>
  <c r="E5" i="58"/>
  <c r="V88" i="46"/>
  <c r="V87" i="46"/>
  <c r="A5" i="29"/>
  <c r="V85" i="46"/>
  <c r="A4" i="29"/>
  <c r="V84" i="46"/>
  <c r="D44" i="29"/>
  <c r="D43" i="29"/>
  <c r="D42" i="29"/>
  <c r="G7" i="29"/>
  <c r="E4" i="29"/>
  <c r="E3" i="29"/>
  <c r="A3" i="29"/>
  <c r="B8" i="29"/>
  <c r="B7" i="29"/>
  <c r="D52" i="58"/>
  <c r="I47" i="58"/>
  <c r="I38" i="29" s="1"/>
  <c r="K45" i="58"/>
  <c r="K44" i="58"/>
  <c r="K43" i="58"/>
  <c r="K37" i="58"/>
  <c r="K36" i="58"/>
  <c r="K35" i="58"/>
  <c r="K16" i="58"/>
  <c r="K15" i="58"/>
  <c r="K14" i="58"/>
  <c r="K12" i="58"/>
  <c r="K11" i="58"/>
  <c r="G7" i="58"/>
  <c r="A5" i="58"/>
  <c r="E4" i="58"/>
  <c r="A4" i="58"/>
  <c r="I3" i="58"/>
  <c r="E3" i="58"/>
  <c r="A3" i="58"/>
  <c r="I39" i="58" l="1"/>
  <c r="I33" i="29" s="1"/>
  <c r="K34" i="58"/>
  <c r="I26" i="58"/>
  <c r="I41" i="58" s="1"/>
  <c r="K28" i="58"/>
  <c r="F10" i="46" l="1"/>
  <c r="M6" i="46" l="1"/>
  <c r="K37" i="29" l="1"/>
  <c r="K36" i="29"/>
  <c r="K35" i="29"/>
  <c r="I3" i="29"/>
  <c r="K29" i="29" l="1"/>
  <c r="K30" i="29"/>
  <c r="K28" i="29"/>
  <c r="K31" i="29"/>
  <c r="K27" i="29" l="1"/>
  <c r="I20" i="29" l="1"/>
  <c r="I23" i="29"/>
  <c r="Z50" i="46" s="1"/>
  <c r="I22" i="29"/>
  <c r="I21" i="29"/>
  <c r="I25" i="29" l="1"/>
  <c r="Z48" i="46"/>
  <c r="Z54" i="46" s="1"/>
  <c r="K21" i="58"/>
  <c r="K20" i="29"/>
  <c r="K20" i="58"/>
  <c r="K19" i="29"/>
  <c r="K21" i="29"/>
  <c r="K22" i="58"/>
  <c r="K22" i="29"/>
  <c r="K23" i="58"/>
  <c r="K24" i="58"/>
  <c r="I49" i="58" l="1"/>
  <c r="I40" i="29" s="1"/>
  <c r="K23" i="29"/>
  <c r="I52" i="58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Bitschnau Lukas</author>
  </authors>
  <commentList>
    <comment ref="A14" authorId="0" shapeId="0" xr:uid="{00000000-0006-0000-0000-000001000000}">
      <text>
        <r>
          <rPr>
            <sz val="9"/>
            <color indexed="81"/>
            <rFont val="Tahoma"/>
            <family val="2"/>
          </rPr>
          <t>neue "AHV-Nummer"</t>
        </r>
      </text>
    </comment>
    <comment ref="A15" authorId="0" shapeId="0" xr:uid="{00000000-0006-0000-0000-000002000000}">
      <text>
        <r>
          <rPr>
            <sz val="9"/>
            <color indexed="81"/>
            <rFont val="Tahoma"/>
            <family val="2"/>
          </rPr>
          <t>Internation Bank Account Number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A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A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B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B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C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C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D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D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C13" authorId="0" shapeId="0" xr:uid="{00000000-0006-0000-0E00-000001000000}">
      <text>
        <r>
          <rPr>
            <sz val="9"/>
            <color indexed="81"/>
            <rFont val="Tahoma"/>
            <family val="2"/>
          </rPr>
          <t xml:space="preserve">Falls Quellensteuer: Betrag in Lohnformular Ziffer 12 übertragen.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</author>
    <author>Lukas Kessler</author>
  </authors>
  <commentList>
    <comment ref="K10" authorId="0" shapeId="0" xr:uid="{00000000-0006-0000-0F00-000001000000}">
      <text>
        <r>
          <rPr>
            <sz val="9"/>
            <color indexed="81"/>
            <rFont val="Tahoma"/>
            <family val="2"/>
          </rPr>
          <t>von Hand eintragen</t>
        </r>
      </text>
    </comment>
    <comment ref="O10" authorId="0" shapeId="0" xr:uid="{00000000-0006-0000-0F00-000002000000}">
      <text>
        <r>
          <rPr>
            <sz val="9"/>
            <color indexed="81"/>
            <rFont val="Tahoma"/>
            <family val="2"/>
          </rPr>
          <t>von Hand eintragen</t>
        </r>
      </text>
    </comment>
    <comment ref="V90" authorId="1" shapeId="0" xr:uid="{00000000-0006-0000-0F00-000003000000}">
      <text>
        <r>
          <rPr>
            <sz val="9"/>
            <color indexed="81"/>
            <rFont val="Tahoma"/>
            <family val="2"/>
          </rPr>
          <t xml:space="preserve">ungesperrtes Feld für die
Erwähnung der zuständigen
Person etc.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1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G28" authorId="0" shapeId="0" xr:uid="{00000000-0006-0000-0100-000002000000}">
      <text>
        <r>
          <rPr>
            <sz val="9"/>
            <color indexed="81"/>
            <rFont val="Tahoma"/>
            <family val="2"/>
          </rPr>
          <t>Falls von Stammdaten abweichender Naturallohn: hier eintragen</t>
        </r>
      </text>
    </comment>
    <comment ref="F43" authorId="0" shapeId="0" xr:uid="{00000000-0006-0000-0100-000003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3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3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4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4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5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5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6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6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7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7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8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8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Lukas Kessler</author>
  </authors>
  <commentList>
    <comment ref="F28" authorId="0" shapeId="0" xr:uid="{00000000-0006-0000-0900-000001000000}">
      <text>
        <r>
          <rPr>
            <sz val="9"/>
            <color indexed="81"/>
            <rFont val="Tahoma"/>
            <family val="2"/>
          </rPr>
          <t>Grundlagen siehe SBV Merkblatt und Richtlöhne (bauern-sg.ch -&gt; Fachinformationen -&gt; Arbeitsrecht)</t>
        </r>
      </text>
    </comment>
    <comment ref="F43" authorId="0" shapeId="0" xr:uid="{00000000-0006-0000-0900-000002000000}">
      <text>
        <r>
          <rPr>
            <sz val="9"/>
            <color indexed="81"/>
            <rFont val="Tahoma"/>
            <family val="2"/>
          </rPr>
          <t>Falls von Stammdaten abweichende Zulage: hier eintragen</t>
        </r>
      </text>
    </comment>
  </commentList>
</comments>
</file>

<file path=xl/sharedStrings.xml><?xml version="1.0" encoding="utf-8"?>
<sst xmlns="http://schemas.openxmlformats.org/spreadsheetml/2006/main" count="1147" uniqueCount="247">
  <si>
    <t xml:space="preserve"> </t>
  </si>
  <si>
    <t>Monat:</t>
  </si>
  <si>
    <t>%-Satz</t>
  </si>
  <si>
    <t>Krankentaggeldversicherung</t>
  </si>
  <si>
    <t>BVG</t>
  </si>
  <si>
    <t>Diverses:</t>
  </si>
  <si>
    <t>Familienzulage</t>
  </si>
  <si>
    <t>Total Zulagen</t>
  </si>
  <si>
    <t xml:space="preserve">AHV-Nr.  </t>
  </si>
  <si>
    <t>Spesen:</t>
  </si>
  <si>
    <t>Betrag erhalten:</t>
  </si>
  <si>
    <t xml:space="preserve">bis </t>
  </si>
  <si>
    <t>Adresse</t>
  </si>
  <si>
    <t>Name, Vorname</t>
  </si>
  <si>
    <t>PLZ, Ort</t>
  </si>
  <si>
    <t>Daten Arbeitnehmer</t>
  </si>
  <si>
    <t>Stammdaten</t>
  </si>
  <si>
    <t>Daten Arbeitgeber</t>
  </si>
  <si>
    <t>Geburtsdatum</t>
  </si>
  <si>
    <t>AHV/IV/EO Satz %</t>
  </si>
  <si>
    <t>ALV Satz %</t>
  </si>
  <si>
    <t>von der Versicherungsgesellschaft. Die hier eingefüllten Zahlen entsprechen</t>
  </si>
  <si>
    <t>Lohnabrechnung</t>
  </si>
  <si>
    <t>Arbeitgeber</t>
  </si>
  <si>
    <t>Arbeitnehmer</t>
  </si>
  <si>
    <t>Naturallohn</t>
  </si>
  <si>
    <t>Lohnerhöhung</t>
  </si>
  <si>
    <t>Massgebender Bruttolohn</t>
  </si>
  <si>
    <t>ALV</t>
  </si>
  <si>
    <t>AHV/IV/EO</t>
  </si>
  <si>
    <t>BVG Pflicht ja/nein</t>
  </si>
  <si>
    <t>weitere Abzüge:</t>
  </si>
  <si>
    <t xml:space="preserve">Total Monatslohn </t>
  </si>
  <si>
    <t>Lohnvorbezug</t>
  </si>
  <si>
    <t>Barauszahlung</t>
  </si>
  <si>
    <t>AHV Pflicht ja/nein</t>
  </si>
  <si>
    <t>Total ausbezahlter Lohn</t>
  </si>
  <si>
    <t>Jahr:</t>
  </si>
  <si>
    <t>Sozialversicherungsnr:</t>
  </si>
  <si>
    <t>IBAN</t>
  </si>
  <si>
    <t>Lohnabzüge</t>
  </si>
  <si>
    <t>1. Januar</t>
  </si>
  <si>
    <t>NBU</t>
  </si>
  <si>
    <t>_____________________</t>
  </si>
  <si>
    <t>Unterschrift Arbeitgeber</t>
  </si>
  <si>
    <t xml:space="preserve"> Unterschrift Arbeitnehmer</t>
  </si>
  <si>
    <t>31. Dezember</t>
  </si>
  <si>
    <t>Die Richtigkeit bestätigt:</t>
  </si>
  <si>
    <t xml:space="preserve"> Unterschrift Arbeitgeber</t>
  </si>
  <si>
    <t xml:space="preserve"> ___________________________</t>
  </si>
  <si>
    <t>Lohnzusammenstellung</t>
  </si>
  <si>
    <t>A</t>
  </si>
  <si>
    <t>X</t>
  </si>
  <si>
    <t>Lohnausweis  -  Certificat de salaire  -  Certificato di salario</t>
  </si>
  <si>
    <t>B</t>
  </si>
  <si>
    <t>Rentenbescheinigung  -  Attestation de rentes  -  Attestazione delle rendite</t>
  </si>
  <si>
    <t>Unentgeltliche Beförderung zwischen Wohn- und Arbeitsort</t>
  </si>
  <si>
    <t>C</t>
  </si>
  <si>
    <t/>
  </si>
  <si>
    <t>F</t>
  </si>
  <si>
    <t>Transport gratuit entre le domicile et le lieu de travail</t>
  </si>
  <si>
    <t>AHV-Nr. - No AVS - N.AVS</t>
  </si>
  <si>
    <t>Neue AHV-Nr. - Nouveau No AVS - Nuovo N. AVS</t>
  </si>
  <si>
    <t>Trasporto gratuito dal domicilio al luogo di lavoro</t>
  </si>
  <si>
    <t>Kantinenverpflegung/Lunch-Checks</t>
  </si>
  <si>
    <t>D</t>
  </si>
  <si>
    <t>E</t>
  </si>
  <si>
    <t>G</t>
  </si>
  <si>
    <t>Repas à la cantine/chèques-repas</t>
  </si>
  <si>
    <t>Jahr - Année - Anno</t>
  </si>
  <si>
    <t>von - du - dal</t>
  </si>
  <si>
    <t>bis - au - al</t>
  </si>
  <si>
    <t>Pasti alla mensa/buoni pasto</t>
  </si>
  <si>
    <t>H</t>
  </si>
  <si>
    <t>Nur ganze Frankenbeträge</t>
  </si>
  <si>
    <t>Que des montants entiers</t>
  </si>
  <si>
    <t>1.</t>
  </si>
  <si>
    <t>Lohn</t>
  </si>
  <si>
    <t>soweit nicht unter Ziffer 2-7 aufzuführen</t>
  </si>
  <si>
    <t>/Rente</t>
  </si>
  <si>
    <t>Unicamente importi interi</t>
  </si>
  <si>
    <t>Salaire</t>
  </si>
  <si>
    <t>qui ne concerne pas les chiffres 2 à 7 ci-dessous</t>
  </si>
  <si>
    <t>Salario</t>
  </si>
  <si>
    <t>se non da indicare sotto cifre da 2 a 7 più sotto</t>
  </si>
  <si>
    <t>/Rendita</t>
  </si>
  <si>
    <t>2.</t>
  </si>
  <si>
    <t>Gehaltsnebenleistungen</t>
  </si>
  <si>
    <t>Verpflegung, Unterkunft - Pension, logement - Vitto, alloggio</t>
  </si>
  <si>
    <t>+</t>
  </si>
  <si>
    <t>Prestations salariales accessoires</t>
  </si>
  <si>
    <t>Prestazioni accessorie al salario</t>
  </si>
  <si>
    <r>
      <t>Privatanteil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Geschäftswagen</t>
    </r>
    <r>
      <rPr>
        <sz val="5"/>
        <rFont val="Arial"/>
        <family val="2"/>
      </rPr>
      <t xml:space="preserve"> - </t>
    </r>
    <r>
      <rPr>
        <sz val="7"/>
        <rFont val="Arial"/>
        <family val="2"/>
      </rPr>
      <t>Part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privée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voiture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de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service</t>
    </r>
    <r>
      <rPr>
        <sz val="5"/>
        <rFont val="Arial"/>
        <family val="2"/>
      </rPr>
      <t xml:space="preserve"> - </t>
    </r>
    <r>
      <rPr>
        <sz val="7"/>
        <rFont val="Arial"/>
        <family val="2"/>
      </rPr>
      <t>Quota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privata</t>
    </r>
    <r>
      <rPr>
        <sz val="6"/>
        <rFont val="Arial"/>
        <family val="2"/>
      </rPr>
      <t xml:space="preserve"> </t>
    </r>
    <r>
      <rPr>
        <sz val="7"/>
        <rFont val="Arial"/>
        <family val="2"/>
      </rPr>
      <t>automobile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di</t>
    </r>
    <r>
      <rPr>
        <sz val="5"/>
        <rFont val="Arial"/>
        <family val="2"/>
      </rPr>
      <t xml:space="preserve"> </t>
    </r>
    <r>
      <rPr>
        <sz val="7"/>
        <rFont val="Arial"/>
        <family val="2"/>
      </rPr>
      <t>servizio</t>
    </r>
  </si>
  <si>
    <t>Andere - Autres - Altre</t>
  </si>
  <si>
    <t>Art -Genre - Genere</t>
  </si>
  <si>
    <t>3.</t>
  </si>
  <si>
    <t>Unregelmässige Leistungen - Prestations non périodiques - Prestazioni aperiodiche</t>
  </si>
  <si>
    <t>Art - Genre - Genere</t>
  </si>
  <si>
    <t>4.</t>
  </si>
  <si>
    <t>Kapitalleistungen - Prestations en capital - Prestazioni in capitale</t>
  </si>
  <si>
    <t>Bitte die Wegleitung beachten</t>
  </si>
  <si>
    <t>Observeer s.v.p. la directive</t>
  </si>
  <si>
    <t>Osservare p.f. l'istruzioni</t>
  </si>
  <si>
    <t>5.</t>
  </si>
  <si>
    <t>Beteiligungsrechte gemäss Beiblatt - Droits de participation selon annexe - Diritti di partecipazione secondo allegato</t>
  </si>
  <si>
    <t>6.</t>
  </si>
  <si>
    <t>Verwaltungsratsentschädigungen - Indemnités des membres de l'administration - Indennità dei membri di consigli d'amministrazione</t>
  </si>
  <si>
    <t>7.</t>
  </si>
  <si>
    <t>Andere Leistungen - Autres prestations - Altre prestazioni</t>
  </si>
  <si>
    <t>8.</t>
  </si>
  <si>
    <t>Bruttolohn total / Rente - Salaire brut total / Rente - Salario lordo totale / Rendita</t>
  </si>
  <si>
    <t>=</t>
  </si>
  <si>
    <t>9.</t>
  </si>
  <si>
    <t>Beiträge AHV/IV/EO/ALV/NBUV - Cotisations AVS/AI/APG/AC/AANP - Contributi AVS/AI/IPG/AD/AINP</t>
  </si>
  <si>
    <t>-</t>
  </si>
  <si>
    <t>10.</t>
  </si>
  <si>
    <t>Berufliche Vorsorge</t>
  </si>
  <si>
    <t>2. Säule</t>
  </si>
  <si>
    <t>Ordentliche Beiträge - Cotisations ordinaires - Contributi ordinari</t>
  </si>
  <si>
    <t>Prévoyance professionnelle</t>
  </si>
  <si>
    <r>
      <t>2</t>
    </r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pilier</t>
    </r>
  </si>
  <si>
    <t>Previdenza professionale</t>
  </si>
  <si>
    <r>
      <t>2</t>
    </r>
    <r>
      <rPr>
        <vertAlign val="superscript"/>
        <sz val="7"/>
        <rFont val="Arial"/>
        <family val="2"/>
      </rPr>
      <t>e</t>
    </r>
    <r>
      <rPr>
        <sz val="7"/>
        <rFont val="Arial"/>
        <family val="2"/>
      </rPr>
      <t xml:space="preserve"> pilastro</t>
    </r>
  </si>
  <si>
    <t>Beiträge für den Einkauf - Cotisations pour le rachat - Contributi per il riscatto</t>
  </si>
  <si>
    <t>11.</t>
  </si>
  <si>
    <t>Nettolohn/Rente - Salaire net/Rente - Salario netto/Rendita</t>
  </si>
  <si>
    <t>─►</t>
  </si>
  <si>
    <t>In die Steuererklärung übertragen - A reporter sur la déclaration d'impôt - Da riportare nella dichiarazione d'imposta</t>
  </si>
  <si>
    <t>12.</t>
  </si>
  <si>
    <t>Quellensteuerabzug - Retenue de l'impôt à la source - Ritenuta d'imposta alla fonte</t>
  </si>
  <si>
    <t>13.</t>
  </si>
  <si>
    <t>Spesenvergütungen - Allocations pour frais - indennità  per spese</t>
  </si>
  <si>
    <t>Nicht im Bruttolohn (gemäss Ziffer 8) enthalten - Non comprises dans le salaire brut (au chiffre 8) - Non comprese nel salario lordo (sotto cifra 8)</t>
  </si>
  <si>
    <t>Effektive Spesen</t>
  </si>
  <si>
    <t>13.1.1</t>
  </si>
  <si>
    <t>Frais effectifs</t>
  </si>
  <si>
    <t>Spese effettive</t>
  </si>
  <si>
    <t>13.1.2</t>
  </si>
  <si>
    <t>Übrige - Autres - Altre</t>
  </si>
  <si>
    <t>Pauschalspesen</t>
  </si>
  <si>
    <t>13.2.1</t>
  </si>
  <si>
    <t>Repräsentation - Représentation - Rappresentanza</t>
  </si>
  <si>
    <t>Frais forfaitaires</t>
  </si>
  <si>
    <t>Spese forfettarie</t>
  </si>
  <si>
    <t>13.2.2</t>
  </si>
  <si>
    <t>Auto - Voiture - Automobile</t>
  </si>
  <si>
    <t>13.2.3</t>
  </si>
  <si>
    <t>Beiträge an die Weiterbildung - Contributions au perfectionnement - Contributi per il perfezionamento</t>
  </si>
  <si>
    <t>14.</t>
  </si>
  <si>
    <t>Weitere Gehaltsnebenleistungen</t>
  </si>
  <si>
    <t>Art</t>
  </si>
  <si>
    <t>Autres prestations salariales accessoires</t>
  </si>
  <si>
    <t>Genre</t>
  </si>
  <si>
    <t>Altre prestazioni accessorie al salario</t>
  </si>
  <si>
    <t>Genere</t>
  </si>
  <si>
    <t>15.</t>
  </si>
  <si>
    <t>Bemerkungen</t>
  </si>
  <si>
    <t>Observations</t>
  </si>
  <si>
    <t>Osservazioni</t>
  </si>
  <si>
    <t>I</t>
  </si>
  <si>
    <t>Ort und Datum - Lieu et date - Luogo e data</t>
  </si>
  <si>
    <t>Die Richtigkeit und Vollständigkeit bestätigt</t>
  </si>
  <si>
    <t>inkl. genauer Anschrift und Telefonnummer des Arbeitgebers</t>
  </si>
  <si>
    <t>Certifié exact et complet</t>
  </si>
  <si>
    <t>y.c. adresse et numéro de téléphone exacts de l'employeur</t>
  </si>
  <si>
    <t>Certificato esatto e completo</t>
  </si>
  <si>
    <t>compresi indirizzo e numero di telefono esatti del datore di lavoro</t>
  </si>
  <si>
    <t xml:space="preserve">    Form. 11</t>
  </si>
  <si>
    <t xml:space="preserve">Reise, Verpflegung, Übernachtung - Voyage, repas, nuitées </t>
  </si>
  <si>
    <t xml:space="preserve">Bemerkung: Die Versicherungsabzüge können jedes Jahr ändern und sind am besten beim St.Galler Bauernverband nachzufragen </t>
  </si>
  <si>
    <t>Achtung:</t>
  </si>
  <si>
    <t>Bemerkung:</t>
  </si>
  <si>
    <t xml:space="preserve">Wurde der Lohnausweis auf seine Richtigkeit geprüft? Für die Richtigkeit wird keine Haftung übernommen. </t>
  </si>
  <si>
    <t>Ja</t>
  </si>
  <si>
    <t>Nein</t>
  </si>
  <si>
    <r>
      <rPr>
        <sz val="10"/>
        <rFont val="Arial"/>
        <family val="2"/>
      </rPr>
      <t>Ort, Datum</t>
    </r>
    <r>
      <rPr>
        <sz val="12"/>
        <rFont val="Arial"/>
        <family val="2"/>
      </rPr>
      <t>:____________________________</t>
    </r>
  </si>
  <si>
    <t>Total Sozialabzüge</t>
  </si>
  <si>
    <t>Total weitere Abzüge</t>
  </si>
  <si>
    <t xml:space="preserve">Globalversicherung:  </t>
  </si>
  <si>
    <t>nachzufragen. Der Arbeitgeber muss mind. die Hälfte der Prämie übernehmen.</t>
  </si>
  <si>
    <t xml:space="preserve">Total weitere Abzüge </t>
  </si>
  <si>
    <t>à</t>
  </si>
  <si>
    <t>Morgenessen</t>
  </si>
  <si>
    <t>Mittagessen</t>
  </si>
  <si>
    <t>Abendessen</t>
  </si>
  <si>
    <t>Unterkunft</t>
  </si>
  <si>
    <t>Total Naturallohn</t>
  </si>
  <si>
    <t>Ferien-/Feiertagentschädigung</t>
  </si>
  <si>
    <t xml:space="preserve">Bruttolohn </t>
  </si>
  <si>
    <t>Brutto-Stundenlohn</t>
  </si>
  <si>
    <t>Lohnzulage</t>
  </si>
  <si>
    <t>weitere Zuschläge</t>
  </si>
  <si>
    <t xml:space="preserve">Total massgebender Bruttolohn </t>
  </si>
  <si>
    <r>
      <rPr>
        <vertAlign val="superscript"/>
        <sz val="10"/>
        <color rgb="FFFF0000"/>
        <rFont val="Arial"/>
        <family val="2"/>
      </rPr>
      <t>2</t>
    </r>
    <r>
      <rPr>
        <sz val="10"/>
        <rFont val="Arial"/>
        <family val="2"/>
      </rPr>
      <t xml:space="preserve"> Brutto-Stundenlohn gemäss Arbeitsvertrag</t>
    </r>
  </si>
  <si>
    <r>
      <t xml:space="preserve">Ferien-/Feiert. Entsch. </t>
    </r>
    <r>
      <rPr>
        <vertAlign val="superscript"/>
        <sz val="11"/>
        <color rgb="FFFF0000"/>
        <rFont val="Arial"/>
        <family val="2"/>
      </rPr>
      <t>3</t>
    </r>
  </si>
  <si>
    <t>Familienzulage Fr./Mt.</t>
  </si>
  <si>
    <r>
      <t xml:space="preserve">Stundenlohn </t>
    </r>
    <r>
      <rPr>
        <vertAlign val="superscript"/>
        <sz val="10"/>
        <color rgb="FFFF0000"/>
        <rFont val="Arial"/>
        <family val="2"/>
      </rPr>
      <t>2</t>
    </r>
  </si>
  <si>
    <r>
      <t xml:space="preserve">Anrede </t>
    </r>
    <r>
      <rPr>
        <vertAlign val="superscript"/>
        <sz val="10"/>
        <color rgb="FFFF0000"/>
        <rFont val="Arial"/>
        <family val="2"/>
      </rPr>
      <t>1</t>
    </r>
  </si>
  <si>
    <t>Herr</t>
  </si>
  <si>
    <t>Frau</t>
  </si>
  <si>
    <r>
      <rPr>
        <vertAlign val="superscript"/>
        <sz val="10"/>
        <color rgb="FFFF0000"/>
        <rFont val="Arial"/>
        <family val="2"/>
      </rPr>
      <t>1</t>
    </r>
    <r>
      <rPr>
        <sz val="10"/>
        <rFont val="Arial"/>
        <family val="2"/>
      </rPr>
      <t xml:space="preserve"> wird für Lohnausweis benötigt</t>
    </r>
  </si>
  <si>
    <t>x</t>
  </si>
  <si>
    <t xml:space="preserve"> ____________________</t>
  </si>
  <si>
    <t>weitere Abzüge</t>
  </si>
  <si>
    <t>Spesen</t>
  </si>
  <si>
    <t>Diverses</t>
  </si>
  <si>
    <t>Überweisung auf Konto</t>
  </si>
  <si>
    <t>Ort:</t>
  </si>
  <si>
    <t>Datum:</t>
  </si>
  <si>
    <r>
      <rPr>
        <vertAlign val="superscript"/>
        <sz val="11"/>
        <color rgb="FFFF0000"/>
        <rFont val="Arial"/>
        <family val="2"/>
      </rPr>
      <t>4</t>
    </r>
    <r>
      <rPr>
        <sz val="11"/>
        <rFont val="Arial"/>
        <family val="2"/>
      </rPr>
      <t xml:space="preserve"> </t>
    </r>
    <r>
      <rPr>
        <sz val="10"/>
        <rFont val="Arial"/>
        <family val="2"/>
      </rPr>
      <t>Die Höhe des Abzuges beim Krankentaggeld und der Nichtbetriebsunfallversicherung ist abhängig</t>
    </r>
  </si>
  <si>
    <r>
      <rPr>
        <vertAlign val="superscript"/>
        <sz val="11"/>
        <color rgb="FFFF0000"/>
        <rFont val="Arial"/>
        <family val="2"/>
      </rPr>
      <t>5</t>
    </r>
    <r>
      <rPr>
        <sz val="11"/>
        <color rgb="FFFF0000"/>
        <rFont val="Arial"/>
        <family val="2"/>
      </rPr>
      <t xml:space="preserve"> </t>
    </r>
    <r>
      <rPr>
        <sz val="10"/>
        <rFont val="Arial"/>
        <family val="2"/>
      </rPr>
      <t>Die BVG-Pflicht (berufliche Vorsorge) besteht für Angestellte ab dem ersten Januar nach dem sie den 17. Geburtstag feiern können,</t>
    </r>
  </si>
  <si>
    <r>
      <t xml:space="preserve">Krankentaggeld % </t>
    </r>
    <r>
      <rPr>
        <vertAlign val="superscript"/>
        <sz val="11"/>
        <color rgb="FFFF0000"/>
        <rFont val="Arial"/>
        <family val="2"/>
      </rPr>
      <t>4</t>
    </r>
  </si>
  <si>
    <r>
      <t xml:space="preserve">Nichtberufsunfall % </t>
    </r>
    <r>
      <rPr>
        <vertAlign val="superscript"/>
        <sz val="11"/>
        <color rgb="FFFF0000"/>
        <rFont val="Arial"/>
        <family val="2"/>
      </rPr>
      <t>4</t>
    </r>
  </si>
  <si>
    <r>
      <t xml:space="preserve">BVG % </t>
    </r>
    <r>
      <rPr>
        <vertAlign val="superscript"/>
        <sz val="11"/>
        <color rgb="FFFF0000"/>
        <rFont val="Arial"/>
        <family val="2"/>
      </rPr>
      <t>5</t>
    </r>
  </si>
  <si>
    <t>Telefon</t>
  </si>
  <si>
    <t>Kost und Logis, Berechnung siehe SBV Lohnrichtlinien (bauern-sg.ch -&gt; Fachinformationen -&gt; Arbeitsrecht)</t>
  </si>
  <si>
    <t>vier Wochen in den übrigen Fällen</t>
  </si>
  <si>
    <t>Art. 11 beträgt der Ferienanspruch fünf Wochen bis zu dem Jahr, in dem das 20. Altersjahr vollendet wird und fünf Wochen ab dem Jahr, in dem das 50. Altersjahr vollendet wird</t>
  </si>
  <si>
    <t xml:space="preserve">                  oder auf der Musterlohnabrechnung auf unserer Website nachzuschlagen. Dazu unten den Link:</t>
  </si>
  <si>
    <t xml:space="preserve">Dieses elektronische Lohnformular ist nur eine Hilfe zur Lohnabrechnung. Trotz der Hilfestellung dieses Lohnformulars sollte jede Lohnabrechnung kontrolliert werden. </t>
  </si>
  <si>
    <r>
      <rPr>
        <vertAlign val="superscript"/>
        <sz val="11"/>
        <color rgb="FFFF0000"/>
        <rFont val="Arial"/>
        <family val="2"/>
      </rPr>
      <t>3</t>
    </r>
    <r>
      <rPr>
        <sz val="11"/>
        <color rgb="FFFF0000"/>
        <rFont val="Arial"/>
        <family val="2"/>
      </rPr>
      <t xml:space="preserve"> </t>
    </r>
    <r>
      <rPr>
        <sz val="10"/>
        <rFont val="Arial"/>
        <family val="2"/>
      </rPr>
      <t xml:space="preserve">Der Zuschlag bei 4 Wochen Ferien beträgt 8.3333% und bei 5 Wochen Ferien 10.6383%. Gemäss Normalarbeitsvertrag Landwirtschaft (NAV) </t>
    </r>
  </si>
  <si>
    <t>Quellensteuer</t>
  </si>
  <si>
    <r>
      <rPr>
        <vertAlign val="superscript"/>
        <sz val="11"/>
        <color rgb="FFFF0000"/>
        <rFont val="Arial"/>
        <family val="2"/>
      </rPr>
      <t>6</t>
    </r>
    <r>
      <rPr>
        <sz val="10"/>
        <rFont val="Arial"/>
        <family val="2"/>
      </rPr>
      <t xml:space="preserve"> Quellensteuer: Informationen zur Quellensteuer bzw. die Grundlagen zur Berechnung finden sie unter</t>
    </r>
  </si>
  <si>
    <t>Quellensteuer | sg.ch</t>
  </si>
  <si>
    <r>
      <t>Quellensteuer %</t>
    </r>
    <r>
      <rPr>
        <sz val="11"/>
        <rFont val="Arial"/>
        <family val="2"/>
      </rPr>
      <t xml:space="preserve"> </t>
    </r>
    <r>
      <rPr>
        <vertAlign val="superscript"/>
        <sz val="11"/>
        <color rgb="FFFF0000"/>
        <rFont val="Arial"/>
        <family val="2"/>
      </rPr>
      <t>6</t>
    </r>
  </si>
  <si>
    <t>dem Globalversicherungstarif Landwirtschaft des St.Galler Bauernverbandes (Taggeld mit einer Wartefrist von 30 Tagen).</t>
  </si>
  <si>
    <t>https://www.bauern-sg.ch/de/Versicherungen/Globalversicherung-</t>
  </si>
  <si>
    <t>Arbeitszeitabrechnung</t>
  </si>
  <si>
    <t>Januar</t>
  </si>
  <si>
    <t>Tag</t>
  </si>
  <si>
    <t>h</t>
  </si>
  <si>
    <t>min</t>
  </si>
  <si>
    <t>Notiz</t>
  </si>
  <si>
    <t>Total</t>
  </si>
  <si>
    <t>Februar</t>
  </si>
  <si>
    <t>März</t>
  </si>
  <si>
    <t>April</t>
  </si>
  <si>
    <t>Mai</t>
  </si>
  <si>
    <t>Juni</t>
  </si>
  <si>
    <t>Dezember</t>
  </si>
  <si>
    <t>November</t>
  </si>
  <si>
    <t>Oktober</t>
  </si>
  <si>
    <t>September</t>
  </si>
  <si>
    <t>August</t>
  </si>
  <si>
    <t>Juli</t>
  </si>
  <si>
    <r>
      <t xml:space="preserve">sofern ihr Lohn </t>
    </r>
    <r>
      <rPr>
        <sz val="10"/>
        <color rgb="FFFF0000"/>
        <rFont val="Arial"/>
        <family val="2"/>
      </rPr>
      <t xml:space="preserve">CHF 1'890 pro Monat </t>
    </r>
    <r>
      <rPr>
        <sz val="10"/>
        <rFont val="Arial"/>
        <family val="2"/>
      </rPr>
      <t>übersteigt. Die BVG-Prämie ist bei der Versicherungsgesellschaft, im Falle der</t>
    </r>
  </si>
  <si>
    <t>Nettolohn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</si>
</sst>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&quot;Fr.&quot;\ * #,##0.00_ ;_ &quot;Fr.&quot;\ * \-#,##0.00_ ;_ &quot;Fr.&quot;\ * &quot;-&quot;??_ ;_ @_ "/>
    <numFmt numFmtId="165" formatCode="mmmm\ yy"/>
    <numFmt numFmtId="166" formatCode="0.000"/>
    <numFmt numFmtId="167" formatCode="[$-807]d/\ mmm/\ yyyy;@"/>
    <numFmt numFmtId="168" formatCode="&quot;Fr.&quot;\ #,##0.00"/>
    <numFmt numFmtId="169" formatCode="d/\ mmmm\ yyyy"/>
    <numFmt numFmtId="170" formatCode="d/\ mmmm"/>
    <numFmt numFmtId="171" formatCode="#.0#\ &quot;Std&quot;"/>
    <numFmt numFmtId="172" formatCode="0\ &quot;Tage&quot;"/>
    <numFmt numFmtId="173" formatCode="0.000%"/>
    <numFmt numFmtId="174" formatCode="[hh]:mm"/>
  </numFmts>
  <fonts count="50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u/>
      <sz val="11"/>
      <color indexed="8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sz val="9"/>
      <color indexed="81"/>
      <name val="Tahoma"/>
      <family val="2"/>
    </font>
    <font>
      <u/>
      <sz val="12"/>
      <name val="Arial"/>
      <family val="2"/>
    </font>
    <font>
      <i/>
      <sz val="13.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13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sz val="5"/>
      <name val="Arial"/>
      <family val="2"/>
    </font>
    <font>
      <vertAlign val="superscript"/>
      <sz val="7"/>
      <name val="Arial"/>
      <family val="2"/>
    </font>
    <font>
      <b/>
      <sz val="9"/>
      <name val="Arial"/>
      <family val="2"/>
    </font>
    <font>
      <b/>
      <sz val="6"/>
      <name val="Arial"/>
      <family val="2"/>
    </font>
    <font>
      <b/>
      <sz val="12.5"/>
      <name val="Arial"/>
      <family val="2"/>
    </font>
    <font>
      <b/>
      <sz val="14"/>
      <name val="Arial"/>
      <family val="2"/>
    </font>
    <font>
      <sz val="7"/>
      <color theme="1"/>
      <name val="Arial"/>
      <family val="2"/>
    </font>
    <font>
      <sz val="12"/>
      <color theme="0"/>
      <name val="Arial"/>
      <family val="2"/>
    </font>
    <font>
      <sz val="10"/>
      <color theme="0"/>
      <name val="Arial"/>
      <family val="2"/>
    </font>
    <font>
      <i/>
      <sz val="12"/>
      <name val="Arial"/>
      <family val="2"/>
    </font>
    <font>
      <i/>
      <sz val="13"/>
      <name val="Arial"/>
      <family val="2"/>
    </font>
    <font>
      <sz val="11"/>
      <color rgb="FFFF0000"/>
      <name val="Arial"/>
      <family val="2"/>
    </font>
    <font>
      <vertAlign val="superscript"/>
      <sz val="11"/>
      <color rgb="FFFF0000"/>
      <name val="Arial"/>
      <family val="2"/>
    </font>
    <font>
      <vertAlign val="superscript"/>
      <sz val="10"/>
      <color rgb="FFFF0000"/>
      <name val="Arial"/>
      <family val="2"/>
    </font>
    <font>
      <b/>
      <sz val="15"/>
      <name val="Arial"/>
      <family val="2"/>
    </font>
    <font>
      <sz val="11"/>
      <color theme="0"/>
      <name val="Arial"/>
      <family val="2"/>
    </font>
    <font>
      <sz val="14"/>
      <color theme="0"/>
      <name val="Arial"/>
      <family val="2"/>
    </font>
    <font>
      <sz val="8"/>
      <color theme="0"/>
      <name val="Arial"/>
      <family val="2"/>
    </font>
    <font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medium">
        <color indexed="23"/>
      </left>
      <right/>
      <top style="medium">
        <color indexed="23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23"/>
      </top>
      <bottom/>
      <diagonal/>
    </border>
    <border>
      <left style="medium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/>
      <top/>
      <bottom style="medium">
        <color indexed="23"/>
      </bottom>
      <diagonal/>
    </border>
    <border>
      <left/>
      <right/>
      <top/>
      <bottom style="dashed">
        <color indexed="22"/>
      </bottom>
      <diagonal/>
    </border>
    <border>
      <left/>
      <right style="medium">
        <color indexed="23"/>
      </right>
      <top style="medium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/>
      <right style="medium">
        <color indexed="23"/>
      </right>
      <top/>
      <bottom style="medium">
        <color indexed="23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dashed">
        <color indexed="2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/>
      <right/>
      <top style="dashed">
        <color indexed="22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23"/>
      </top>
      <bottom style="thin">
        <color theme="0" tint="-0.34998626667073579"/>
      </bottom>
      <diagonal/>
    </border>
    <border>
      <left/>
      <right/>
      <top/>
      <bottom style="thin">
        <color theme="0" tint="-0.499984740745262"/>
      </bottom>
      <diagonal/>
    </border>
    <border>
      <left style="dashed">
        <color theme="0" tint="-0.499984740745262"/>
      </left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dashed">
        <color theme="0" tint="-0.499984740745262"/>
      </bottom>
      <diagonal/>
    </border>
    <border>
      <left style="dashed">
        <color theme="0" tint="-0.499984740745262"/>
      </left>
      <right/>
      <top style="dashed">
        <color theme="0" tint="-0.499984740745262"/>
      </top>
      <bottom style="dashed">
        <color theme="0" tint="-0.499984740745262"/>
      </bottom>
      <diagonal/>
    </border>
    <border>
      <left/>
      <right/>
      <top style="dashed">
        <color theme="0" tint="-0.499984740745262"/>
      </top>
      <bottom style="thin">
        <color indexed="64"/>
      </bottom>
      <diagonal/>
    </border>
    <border>
      <left/>
      <right style="dashed">
        <color theme="0" tint="-0.499984740745262"/>
      </right>
      <top style="dashed">
        <color theme="0" tint="-0.499984740745262"/>
      </top>
      <bottom style="dashed">
        <color theme="0" tint="-0.499984740745262"/>
      </bottom>
      <diagonal/>
    </border>
  </borders>
  <cellStyleXfs count="5">
    <xf numFmtId="0" fontId="0" fillId="0" borderId="0"/>
    <xf numFmtId="0" fontId="2" fillId="0" borderId="1" applyNumberFormat="0" applyFont="0" applyFill="0" applyBorder="0" applyAlignment="0" applyProtection="0"/>
    <xf numFmtId="0" fontId="25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6" fillId="0" borderId="7" xfId="0" applyFont="1" applyBorder="1"/>
    <xf numFmtId="0" fontId="7" fillId="0" borderId="0" xfId="0" applyFont="1"/>
    <xf numFmtId="0" fontId="7" fillId="0" borderId="8" xfId="0" applyFont="1" applyBorder="1" applyAlignment="1">
      <alignment horizontal="right"/>
    </xf>
    <xf numFmtId="0" fontId="7" fillId="0" borderId="3" xfId="0" applyFont="1" applyBorder="1"/>
    <xf numFmtId="0" fontId="7" fillId="0" borderId="9" xfId="0" applyFont="1" applyBorder="1"/>
    <xf numFmtId="0" fontId="7" fillId="0" borderId="5" xfId="0" applyFont="1" applyBorder="1"/>
    <xf numFmtId="0" fontId="7" fillId="0" borderId="8" xfId="0" applyFont="1" applyBorder="1"/>
    <xf numFmtId="0" fontId="12" fillId="0" borderId="0" xfId="0" applyFont="1"/>
    <xf numFmtId="0" fontId="8" fillId="0" borderId="0" xfId="0" applyFont="1"/>
    <xf numFmtId="2" fontId="8" fillId="0" borderId="0" xfId="0" applyNumberFormat="1" applyFont="1"/>
    <xf numFmtId="0" fontId="13" fillId="0" borderId="0" xfId="0" applyFont="1"/>
    <xf numFmtId="0" fontId="14" fillId="0" borderId="0" xfId="0" applyFont="1"/>
    <xf numFmtId="0" fontId="9" fillId="0" borderId="0" xfId="0" applyFont="1"/>
    <xf numFmtId="0" fontId="15" fillId="0" borderId="0" xfId="0" applyFont="1"/>
    <xf numFmtId="0" fontId="18" fillId="0" borderId="0" xfId="0" applyFont="1"/>
    <xf numFmtId="0" fontId="19" fillId="0" borderId="4" xfId="0" applyFont="1" applyBorder="1"/>
    <xf numFmtId="0" fontId="19" fillId="0" borderId="0" xfId="0" applyFont="1"/>
    <xf numFmtId="0" fontId="7" fillId="2" borderId="0" xfId="0" applyFont="1" applyFill="1"/>
    <xf numFmtId="0" fontId="12" fillId="2" borderId="0" xfId="0" applyFont="1" applyFill="1"/>
    <xf numFmtId="0" fontId="7" fillId="0" borderId="11" xfId="0" applyFont="1" applyBorder="1"/>
    <xf numFmtId="0" fontId="14" fillId="0" borderId="4" xfId="0" applyFont="1" applyBorder="1"/>
    <xf numFmtId="0" fontId="16" fillId="0" borderId="0" xfId="0" applyFont="1"/>
    <xf numFmtId="0" fontId="14" fillId="0" borderId="8" xfId="0" applyFont="1" applyBorder="1"/>
    <xf numFmtId="0" fontId="15" fillId="0" borderId="0" xfId="0" applyFont="1" applyAlignment="1">
      <alignment horizontal="center" wrapText="1"/>
    </xf>
    <xf numFmtId="0" fontId="10" fillId="2" borderId="6" xfId="0" applyFont="1" applyFill="1" applyBorder="1"/>
    <xf numFmtId="0" fontId="11" fillId="2" borderId="6" xfId="0" applyFont="1" applyFill="1" applyBorder="1"/>
    <xf numFmtId="0" fontId="10" fillId="2" borderId="12" xfId="0" applyFont="1" applyFill="1" applyBorder="1"/>
    <xf numFmtId="0" fontId="10" fillId="2" borderId="0" xfId="0" applyFont="1" applyFill="1"/>
    <xf numFmtId="0" fontId="0" fillId="3" borderId="0" xfId="0" applyFill="1" applyProtection="1">
      <protection locked="0"/>
    </xf>
    <xf numFmtId="14" fontId="0" fillId="3" borderId="0" xfId="0" applyNumberFormat="1" applyFill="1" applyProtection="1">
      <protection locked="0"/>
    </xf>
    <xf numFmtId="0" fontId="7" fillId="0" borderId="0" xfId="0" applyFont="1" applyAlignment="1">
      <alignment horizontal="left"/>
    </xf>
    <xf numFmtId="0" fontId="20" fillId="0" borderId="0" xfId="0" applyFont="1"/>
    <xf numFmtId="0" fontId="18" fillId="3" borderId="0" xfId="0" applyFont="1" applyFill="1" applyProtection="1">
      <protection locked="0"/>
    </xf>
    <xf numFmtId="168" fontId="15" fillId="0" borderId="0" xfId="0" applyNumberFormat="1" applyFont="1"/>
    <xf numFmtId="168" fontId="9" fillId="0" borderId="0" xfId="0" applyNumberFormat="1" applyFont="1"/>
    <xf numFmtId="16" fontId="2" fillId="0" borderId="0" xfId="0" applyNumberFormat="1" applyFont="1"/>
    <xf numFmtId="0" fontId="22" fillId="0" borderId="3" xfId="0" applyFont="1" applyBorder="1"/>
    <xf numFmtId="167" fontId="7" fillId="0" borderId="0" xfId="0" applyNumberFormat="1" applyFont="1" applyAlignment="1">
      <alignment horizontal="center"/>
    </xf>
    <xf numFmtId="0" fontId="23" fillId="0" borderId="0" xfId="0" applyFont="1"/>
    <xf numFmtId="0" fontId="26" fillId="0" borderId="0" xfId="0" applyFont="1" applyProtection="1">
      <protection hidden="1"/>
    </xf>
    <xf numFmtId="49" fontId="27" fillId="0" borderId="0" xfId="0" applyNumberFormat="1" applyFont="1" applyAlignment="1" applyProtection="1">
      <alignment horizontal="right"/>
      <protection hidden="1"/>
    </xf>
    <xf numFmtId="0" fontId="15" fillId="6" borderId="0" xfId="0" applyFont="1" applyFill="1" applyAlignment="1" applyProtection="1">
      <alignment horizontal="center"/>
      <protection locked="0"/>
    </xf>
    <xf numFmtId="0" fontId="28" fillId="0" borderId="0" xfId="0" applyFont="1" applyAlignment="1" applyProtection="1">
      <alignment horizontal="left"/>
      <protection hidden="1"/>
    </xf>
    <xf numFmtId="0" fontId="29" fillId="0" borderId="0" xfId="0" applyFont="1" applyProtection="1">
      <protection hidden="1"/>
    </xf>
    <xf numFmtId="0" fontId="29" fillId="0" borderId="0" xfId="0" applyFont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26" fillId="0" borderId="0" xfId="0" applyFont="1" applyAlignment="1" applyProtection="1">
      <alignment horizontal="center"/>
      <protection hidden="1"/>
    </xf>
    <xf numFmtId="0" fontId="30" fillId="0" borderId="0" xfId="0" applyFont="1" applyProtection="1">
      <protection hidden="1"/>
    </xf>
    <xf numFmtId="169" fontId="26" fillId="0" borderId="0" xfId="0" applyNumberFormat="1" applyFont="1" applyProtection="1">
      <protection hidden="1"/>
    </xf>
    <xf numFmtId="169" fontId="26" fillId="0" borderId="0" xfId="0" applyNumberFormat="1" applyFont="1" applyAlignment="1" applyProtection="1">
      <alignment horizontal="center"/>
      <protection hidden="1"/>
    </xf>
    <xf numFmtId="169" fontId="30" fillId="0" borderId="0" xfId="0" applyNumberFormat="1" applyFont="1" applyAlignment="1" applyProtection="1">
      <alignment horizontal="left"/>
      <protection hidden="1"/>
    </xf>
    <xf numFmtId="0" fontId="26" fillId="0" borderId="14" xfId="0" applyFont="1" applyBorder="1" applyProtection="1">
      <protection hidden="1"/>
    </xf>
    <xf numFmtId="0" fontId="30" fillId="0" borderId="14" xfId="0" applyFont="1" applyBorder="1" applyProtection="1">
      <protection hidden="1"/>
    </xf>
    <xf numFmtId="0" fontId="26" fillId="0" borderId="14" xfId="0" applyFont="1" applyBorder="1" applyAlignment="1" applyProtection="1">
      <alignment horizontal="center"/>
      <protection hidden="1"/>
    </xf>
    <xf numFmtId="3" fontId="15" fillId="6" borderId="0" xfId="4" applyNumberFormat="1" applyFont="1" applyFill="1" applyProtection="1">
      <protection locked="0"/>
    </xf>
    <xf numFmtId="3" fontId="15" fillId="0" borderId="0" xfId="4" applyNumberFormat="1" applyFont="1" applyFill="1" applyProtection="1">
      <protection hidden="1"/>
    </xf>
    <xf numFmtId="0" fontId="30" fillId="0" borderId="0" xfId="0" applyFont="1" applyAlignment="1" applyProtection="1">
      <alignment horizontal="left"/>
      <protection hidden="1"/>
    </xf>
    <xf numFmtId="0" fontId="33" fillId="0" borderId="14" xfId="0" applyFont="1" applyBorder="1" applyProtection="1">
      <protection hidden="1"/>
    </xf>
    <xf numFmtId="0" fontId="34" fillId="0" borderId="0" xfId="0" applyFont="1" applyProtection="1">
      <protection hidden="1"/>
    </xf>
    <xf numFmtId="0" fontId="27" fillId="0" borderId="0" xfId="0" applyFont="1" applyAlignment="1" applyProtection="1">
      <alignment horizontal="left"/>
      <protection hidden="1"/>
    </xf>
    <xf numFmtId="0" fontId="29" fillId="0" borderId="0" xfId="0" applyFont="1" applyAlignment="1" applyProtection="1">
      <alignment horizontal="left"/>
      <protection hidden="1"/>
    </xf>
    <xf numFmtId="49" fontId="27" fillId="0" borderId="0" xfId="0" applyNumberFormat="1" applyFont="1" applyProtection="1">
      <protection hidden="1"/>
    </xf>
    <xf numFmtId="0" fontId="33" fillId="0" borderId="0" xfId="0" applyFont="1" applyProtection="1">
      <protection hidden="1"/>
    </xf>
    <xf numFmtId="0" fontId="19" fillId="0" borderId="0" xfId="0" applyFont="1" applyAlignment="1" applyProtection="1">
      <alignment horizontal="left"/>
      <protection hidden="1"/>
    </xf>
    <xf numFmtId="0" fontId="35" fillId="0" borderId="0" xfId="0" applyFont="1" applyAlignment="1" applyProtection="1">
      <alignment horizontal="left"/>
      <protection hidden="1"/>
    </xf>
    <xf numFmtId="0" fontId="26" fillId="5" borderId="0" xfId="0" applyFont="1" applyFill="1" applyProtection="1">
      <protection hidden="1"/>
    </xf>
    <xf numFmtId="0" fontId="26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center"/>
      <protection hidden="1"/>
    </xf>
    <xf numFmtId="0" fontId="15" fillId="5" borderId="0" xfId="0" applyFont="1" applyFill="1" applyProtection="1">
      <protection hidden="1"/>
    </xf>
    <xf numFmtId="0" fontId="27" fillId="0" borderId="0" xfId="0" applyFont="1" applyAlignment="1" applyProtection="1">
      <alignment horizontal="center"/>
      <protection hidden="1"/>
    </xf>
    <xf numFmtId="49" fontId="27" fillId="0" borderId="0" xfId="0" applyNumberFormat="1" applyFont="1" applyAlignment="1" applyProtection="1">
      <alignment horizontal="center"/>
      <protection hidden="1"/>
    </xf>
    <xf numFmtId="49" fontId="29" fillId="0" borderId="0" xfId="0" applyNumberFormat="1" applyFont="1" applyAlignment="1" applyProtection="1">
      <alignment horizontal="center"/>
      <protection hidden="1"/>
    </xf>
    <xf numFmtId="0" fontId="37" fillId="7" borderId="0" xfId="0" applyFont="1" applyFill="1" applyAlignment="1" applyProtection="1">
      <alignment horizontal="center"/>
      <protection locked="0"/>
    </xf>
    <xf numFmtId="0" fontId="36" fillId="0" borderId="0" xfId="0" applyFont="1"/>
    <xf numFmtId="0" fontId="24" fillId="0" borderId="0" xfId="0" applyFont="1"/>
    <xf numFmtId="14" fontId="0" fillId="0" borderId="0" xfId="0" applyNumberFormat="1"/>
    <xf numFmtId="0" fontId="18" fillId="0" borderId="0" xfId="0" applyFont="1" applyAlignment="1">
      <alignment wrapText="1"/>
    </xf>
    <xf numFmtId="0" fontId="17" fillId="0" borderId="0" xfId="0" applyFont="1"/>
    <xf numFmtId="165" fontId="10" fillId="2" borderId="6" xfId="0" applyNumberFormat="1" applyFont="1" applyFill="1" applyBorder="1" applyAlignment="1">
      <alignment horizontal="left"/>
    </xf>
    <xf numFmtId="2" fontId="7" fillId="0" borderId="0" xfId="0" applyNumberFormat="1" applyFont="1"/>
    <xf numFmtId="2" fontId="7" fillId="0" borderId="10" xfId="0" applyNumberFormat="1" applyFont="1" applyBorder="1"/>
    <xf numFmtId="0" fontId="15" fillId="6" borderId="0" xfId="0" applyFont="1" applyFill="1" applyAlignment="1">
      <alignment horizontal="center"/>
    </xf>
    <xf numFmtId="0" fontId="29" fillId="0" borderId="0" xfId="0" applyFont="1" applyAlignment="1">
      <alignment vertical="center"/>
    </xf>
    <xf numFmtId="3" fontId="15" fillId="6" borderId="0" xfId="4" applyNumberFormat="1" applyFont="1" applyFill="1" applyProtection="1">
      <protection locked="0" hidden="1"/>
    </xf>
    <xf numFmtId="3" fontId="27" fillId="6" borderId="0" xfId="4" applyNumberFormat="1" applyFont="1" applyFill="1" applyProtection="1">
      <protection locked="0" hidden="1"/>
    </xf>
    <xf numFmtId="0" fontId="9" fillId="0" borderId="0" xfId="0" applyFont="1" applyAlignment="1">
      <alignment horizontal="center"/>
    </xf>
    <xf numFmtId="1" fontId="0" fillId="0" borderId="0" xfId="0" applyNumberFormat="1"/>
    <xf numFmtId="0" fontId="18" fillId="0" borderId="0" xfId="0" applyFont="1" applyAlignment="1">
      <alignment vertical="top"/>
    </xf>
    <xf numFmtId="0" fontId="38" fillId="0" borderId="0" xfId="0" applyFont="1"/>
    <xf numFmtId="0" fontId="7" fillId="0" borderId="25" xfId="0" applyFont="1" applyBorder="1"/>
    <xf numFmtId="0" fontId="39" fillId="0" borderId="0" xfId="0" applyFont="1"/>
    <xf numFmtId="164" fontId="4" fillId="0" borderId="2" xfId="4" applyFont="1" applyFill="1" applyBorder="1" applyProtection="1"/>
    <xf numFmtId="164" fontId="7" fillId="0" borderId="10" xfId="4" applyFont="1" applyFill="1" applyBorder="1" applyProtection="1"/>
    <xf numFmtId="0" fontId="7" fillId="0" borderId="4" xfId="0" applyFont="1" applyBorder="1"/>
    <xf numFmtId="170" fontId="7" fillId="4" borderId="0" xfId="0" applyNumberFormat="1" applyFont="1" applyFill="1" applyAlignment="1" applyProtection="1">
      <alignment horizontal="center"/>
      <protection locked="0"/>
    </xf>
    <xf numFmtId="49" fontId="7" fillId="4" borderId="0" xfId="0" applyNumberFormat="1" applyFont="1" applyFill="1" applyAlignment="1" applyProtection="1">
      <alignment horizontal="center"/>
      <protection locked="0"/>
    </xf>
    <xf numFmtId="166" fontId="0" fillId="3" borderId="0" xfId="0" applyNumberFormat="1" applyFill="1" applyProtection="1">
      <protection locked="0"/>
    </xf>
    <xf numFmtId="0" fontId="36" fillId="0" borderId="1" xfId="0" applyFont="1" applyBorder="1"/>
    <xf numFmtId="164" fontId="20" fillId="0" borderId="2" xfId="4" applyFont="1" applyFill="1" applyBorder="1" applyProtection="1"/>
    <xf numFmtId="2" fontId="7" fillId="0" borderId="0" xfId="0" applyNumberFormat="1" applyFont="1" applyAlignment="1">
      <alignment horizontal="center"/>
    </xf>
    <xf numFmtId="164" fontId="40" fillId="0" borderId="27" xfId="4" applyFont="1" applyFill="1" applyBorder="1" applyProtection="1"/>
    <xf numFmtId="1" fontId="7" fillId="0" borderId="0" xfId="0" applyNumberFormat="1" applyFont="1"/>
    <xf numFmtId="164" fontId="40" fillId="0" borderId="28" xfId="4" applyFont="1" applyFill="1" applyBorder="1" applyProtection="1"/>
    <xf numFmtId="164" fontId="41" fillId="0" borderId="27" xfId="4" applyFont="1" applyFill="1" applyBorder="1" applyProtection="1"/>
    <xf numFmtId="164" fontId="41" fillId="0" borderId="28" xfId="4" applyFont="1" applyFill="1" applyBorder="1" applyProtection="1"/>
    <xf numFmtId="0" fontId="7" fillId="0" borderId="29" xfId="0" applyFont="1" applyBorder="1"/>
    <xf numFmtId="164" fontId="4" fillId="0" borderId="31" xfId="4" applyFont="1" applyFill="1" applyBorder="1" applyProtection="1"/>
    <xf numFmtId="1" fontId="18" fillId="3" borderId="0" xfId="0" applyNumberFormat="1" applyFont="1" applyFill="1" applyAlignment="1" applyProtection="1">
      <alignment horizontal="right"/>
      <protection locked="0"/>
    </xf>
    <xf numFmtId="173" fontId="0" fillId="4" borderId="0" xfId="3" applyNumberFormat="1" applyFont="1" applyFill="1" applyProtection="1">
      <protection locked="0"/>
    </xf>
    <xf numFmtId="2" fontId="0" fillId="3" borderId="0" xfId="0" applyNumberFormat="1" applyFill="1" applyProtection="1">
      <protection locked="0"/>
    </xf>
    <xf numFmtId="2" fontId="7" fillId="3" borderId="24" xfId="0" applyNumberFormat="1" applyFont="1" applyFill="1" applyBorder="1" applyProtection="1">
      <protection locked="0"/>
    </xf>
    <xf numFmtId="0" fontId="7" fillId="3" borderId="24" xfId="0" applyFont="1" applyFill="1" applyBorder="1" applyProtection="1">
      <protection locked="0"/>
    </xf>
    <xf numFmtId="0" fontId="7" fillId="3" borderId="23" xfId="0" applyFont="1" applyFill="1" applyBorder="1" applyProtection="1">
      <protection locked="0"/>
    </xf>
    <xf numFmtId="2" fontId="7" fillId="3" borderId="24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2" fontId="7" fillId="3" borderId="23" xfId="0" applyNumberFormat="1" applyFont="1" applyFill="1" applyBorder="1" applyAlignment="1" applyProtection="1">
      <alignment horizontal="center"/>
      <protection locked="0"/>
    </xf>
    <xf numFmtId="2" fontId="7" fillId="0" borderId="29" xfId="0" applyNumberFormat="1" applyFont="1" applyBorder="1"/>
    <xf numFmtId="0" fontId="7" fillId="0" borderId="29" xfId="0" applyFont="1" applyBorder="1" applyAlignment="1">
      <alignment horizontal="right"/>
    </xf>
    <xf numFmtId="2" fontId="40" fillId="0" borderId="0" xfId="0" applyNumberFormat="1" applyFont="1"/>
    <xf numFmtId="164" fontId="7" fillId="0" borderId="10" xfId="0" applyNumberFormat="1" applyFont="1" applyBorder="1"/>
    <xf numFmtId="164" fontId="7" fillId="3" borderId="10" xfId="0" applyNumberFormat="1" applyFont="1" applyFill="1" applyBorder="1" applyProtection="1">
      <protection locked="0"/>
    </xf>
    <xf numFmtId="164" fontId="3" fillId="0" borderId="2" xfId="0" applyNumberFormat="1" applyFont="1" applyBorder="1"/>
    <xf numFmtId="164" fontId="7" fillId="3" borderId="10" xfId="4" applyFont="1" applyFill="1" applyBorder="1" applyProtection="1">
      <protection locked="0"/>
    </xf>
    <xf numFmtId="164" fontId="7" fillId="4" borderId="10" xfId="4" applyFont="1" applyFill="1" applyBorder="1" applyProtection="1">
      <protection locked="0"/>
    </xf>
    <xf numFmtId="164" fontId="45" fillId="0" borderId="13" xfId="4" applyFont="1" applyFill="1" applyBorder="1" applyProtection="1"/>
    <xf numFmtId="0" fontId="45" fillId="0" borderId="0" xfId="0" applyFont="1"/>
    <xf numFmtId="0" fontId="1" fillId="0" borderId="0" xfId="0" applyFont="1"/>
    <xf numFmtId="1" fontId="7" fillId="4" borderId="0" xfId="0" applyNumberFormat="1" applyFont="1" applyFill="1" applyProtection="1">
      <protection locked="0"/>
    </xf>
    <xf numFmtId="166" fontId="7" fillId="4" borderId="10" xfId="3" applyNumberFormat="1" applyFont="1" applyFill="1" applyBorder="1" applyProtection="1">
      <protection locked="0"/>
    </xf>
    <xf numFmtId="166" fontId="7" fillId="4" borderId="10" xfId="0" applyNumberFormat="1" applyFont="1" applyFill="1" applyBorder="1" applyProtection="1">
      <protection locked="0"/>
    </xf>
    <xf numFmtId="0" fontId="1" fillId="0" borderId="0" xfId="0" applyFont="1" applyAlignment="1">
      <alignment vertical="top" wrapText="1"/>
    </xf>
    <xf numFmtId="17" fontId="0" fillId="0" borderId="0" xfId="0" applyNumberFormat="1"/>
    <xf numFmtId="0" fontId="1" fillId="3" borderId="0" xfId="0" applyFont="1" applyFill="1" applyProtection="1">
      <protection locked="0"/>
    </xf>
    <xf numFmtId="0" fontId="14" fillId="7" borderId="0" xfId="0" applyFont="1" applyFill="1" applyAlignment="1" applyProtection="1">
      <alignment horizontal="left"/>
      <protection hidden="1"/>
    </xf>
    <xf numFmtId="0" fontId="1" fillId="3" borderId="0" xfId="0" applyFont="1" applyFill="1" applyAlignment="1" applyProtection="1">
      <alignment horizontal="left"/>
      <protection locked="0"/>
    </xf>
    <xf numFmtId="0" fontId="46" fillId="0" borderId="0" xfId="0" applyFont="1"/>
    <xf numFmtId="0" fontId="47" fillId="0" borderId="0" xfId="0" applyFont="1"/>
    <xf numFmtId="0" fontId="48" fillId="0" borderId="0" xfId="0" applyFont="1"/>
    <xf numFmtId="2" fontId="2" fillId="0" borderId="0" xfId="0" applyNumberFormat="1" applyFont="1"/>
    <xf numFmtId="164" fontId="2" fillId="0" borderId="0" xfId="4" applyFont="1" applyFill="1" applyBorder="1" applyAlignment="1" applyProtection="1">
      <alignment horizontal="right"/>
    </xf>
    <xf numFmtId="164" fontId="40" fillId="0" borderId="0" xfId="4" applyFont="1" applyFill="1" applyBorder="1" applyProtection="1"/>
    <xf numFmtId="164" fontId="7" fillId="0" borderId="0" xfId="0" applyNumberFormat="1" applyFont="1"/>
    <xf numFmtId="164" fontId="40" fillId="0" borderId="32" xfId="4" applyFont="1" applyFill="1" applyBorder="1" applyProtection="1"/>
    <xf numFmtId="166" fontId="7" fillId="4" borderId="0" xfId="0" applyNumberFormat="1" applyFont="1" applyFill="1" applyProtection="1">
      <protection locked="0"/>
    </xf>
    <xf numFmtId="1" fontId="7" fillId="4" borderId="34" xfId="0" applyNumberFormat="1" applyFont="1" applyFill="1" applyBorder="1" applyAlignment="1" applyProtection="1">
      <alignment horizontal="center" wrapText="1"/>
      <protection locked="0"/>
    </xf>
    <xf numFmtId="0" fontId="8" fillId="0" borderId="0" xfId="0" applyFont="1" applyAlignment="1" applyProtection="1">
      <alignment horizontal="center" wrapText="1"/>
      <protection hidden="1"/>
    </xf>
    <xf numFmtId="0" fontId="2" fillId="0" borderId="37" xfId="0" applyFont="1" applyBorder="1"/>
    <xf numFmtId="1" fontId="7" fillId="0" borderId="0" xfId="0" applyNumberFormat="1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0" xfId="0" applyFont="1" applyProtection="1">
      <protection hidden="1"/>
    </xf>
    <xf numFmtId="0" fontId="8" fillId="0" borderId="0" xfId="0" applyFont="1" applyAlignment="1" applyProtection="1">
      <alignment horizontal="center"/>
      <protection hidden="1"/>
    </xf>
    <xf numFmtId="174" fontId="8" fillId="0" borderId="0" xfId="0" applyNumberFormat="1" applyFont="1" applyProtection="1">
      <protection hidden="1"/>
    </xf>
    <xf numFmtId="0" fontId="7" fillId="0" borderId="0" xfId="0" applyFont="1" applyProtection="1">
      <protection hidden="1"/>
    </xf>
    <xf numFmtId="1" fontId="8" fillId="0" borderId="33" xfId="0" applyNumberFormat="1" applyFont="1" applyBorder="1" applyAlignment="1" applyProtection="1">
      <alignment horizontal="center"/>
      <protection hidden="1"/>
    </xf>
    <xf numFmtId="0" fontId="7" fillId="0" borderId="34" xfId="0" applyFont="1" applyBorder="1" applyAlignment="1">
      <alignment horizontal="right" vertical="top" wrapText="1"/>
    </xf>
    <xf numFmtId="0" fontId="7" fillId="0" borderId="34" xfId="0" applyFont="1" applyBorder="1" applyAlignment="1">
      <alignment horizontal="right" wrapText="1"/>
    </xf>
    <xf numFmtId="0" fontId="25" fillId="0" borderId="0" xfId="2" applyProtection="1">
      <protection locked="0"/>
    </xf>
    <xf numFmtId="0" fontId="25" fillId="0" borderId="0" xfId="2" applyAlignment="1" applyProtection="1">
      <protection locked="0"/>
    </xf>
    <xf numFmtId="1" fontId="18" fillId="3" borderId="0" xfId="0" applyNumberFormat="1" applyFont="1" applyFill="1" applyAlignment="1" applyProtection="1">
      <alignment horizontal="left" vertical="top" wrapText="1"/>
      <protection locked="0"/>
    </xf>
    <xf numFmtId="1" fontId="0" fillId="3" borderId="0" xfId="0" applyNumberFormat="1" applyFill="1" applyAlignment="1" applyProtection="1">
      <alignment horizontal="left" vertical="top" wrapText="1"/>
      <protection locked="0"/>
    </xf>
    <xf numFmtId="0" fontId="1" fillId="8" borderId="16" xfId="0" applyFont="1" applyFill="1" applyBorder="1" applyAlignment="1">
      <alignment horizontal="left" vertical="top" wrapText="1"/>
    </xf>
    <xf numFmtId="0" fontId="1" fillId="8" borderId="0" xfId="0" applyFont="1" applyFill="1" applyAlignment="1">
      <alignment horizontal="left" vertical="top" wrapText="1"/>
    </xf>
    <xf numFmtId="0" fontId="25" fillId="0" borderId="0" xfId="2" applyAlignment="1" applyProtection="1">
      <alignment horizontal="center"/>
      <protection locked="0"/>
    </xf>
    <xf numFmtId="0" fontId="25" fillId="0" borderId="0" xfId="2" applyAlignment="1" applyProtection="1">
      <alignment horizontal="left"/>
      <protection locked="0"/>
    </xf>
    <xf numFmtId="1" fontId="7" fillId="4" borderId="36" xfId="0" applyNumberFormat="1" applyFont="1" applyFill="1" applyBorder="1" applyAlignment="1" applyProtection="1">
      <alignment horizontal="center" wrapText="1"/>
      <protection locked="0"/>
    </xf>
    <xf numFmtId="1" fontId="7" fillId="4" borderId="38" xfId="0" applyNumberFormat="1" applyFont="1" applyFill="1" applyBorder="1" applyAlignment="1" applyProtection="1">
      <alignment horizontal="center" wrapText="1"/>
      <protection locked="0"/>
    </xf>
    <xf numFmtId="2" fontId="7" fillId="3" borderId="23" xfId="0" applyNumberFormat="1" applyFont="1" applyFill="1" applyBorder="1" applyAlignment="1" applyProtection="1">
      <alignment horizontal="left"/>
      <protection locked="0"/>
    </xf>
    <xf numFmtId="14" fontId="7" fillId="3" borderId="23" xfId="0" applyNumberFormat="1" applyFont="1" applyFill="1" applyBorder="1" applyAlignment="1" applyProtection="1">
      <alignment horizontal="left"/>
      <protection locked="0"/>
    </xf>
    <xf numFmtId="1" fontId="7" fillId="4" borderId="35" xfId="0" applyNumberFormat="1" applyFont="1" applyFill="1" applyBorder="1" applyAlignment="1" applyProtection="1">
      <alignment horizontal="center" wrapText="1"/>
      <protection locked="0"/>
    </xf>
    <xf numFmtId="0" fontId="36" fillId="0" borderId="0" xfId="0" applyFont="1" applyAlignment="1">
      <alignment horizontal="left"/>
    </xf>
    <xf numFmtId="0" fontId="7" fillId="3" borderId="23" xfId="0" applyFont="1" applyFill="1" applyBorder="1" applyAlignment="1" applyProtection="1">
      <alignment horizontal="center"/>
      <protection locked="0"/>
    </xf>
    <xf numFmtId="0" fontId="7" fillId="3" borderId="24" xfId="0" applyFont="1" applyFill="1" applyBorder="1" applyAlignment="1" applyProtection="1">
      <alignment horizontal="center"/>
      <protection locked="0"/>
    </xf>
    <xf numFmtId="2" fontId="7" fillId="4" borderId="23" xfId="0" applyNumberFormat="1" applyFont="1" applyFill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14" fillId="0" borderId="11" xfId="0" applyFont="1" applyBorder="1" applyAlignment="1">
      <alignment horizontal="center"/>
    </xf>
    <xf numFmtId="164" fontId="2" fillId="0" borderId="0" xfId="4" applyFont="1" applyFill="1" applyBorder="1" applyAlignment="1" applyProtection="1">
      <alignment horizontal="right"/>
    </xf>
    <xf numFmtId="0" fontId="7" fillId="2" borderId="0" xfId="0" applyFont="1" applyFill="1"/>
    <xf numFmtId="170" fontId="7" fillId="4" borderId="0" xfId="0" applyNumberFormat="1" applyFont="1" applyFill="1" applyAlignment="1" applyProtection="1">
      <alignment horizontal="center"/>
      <protection locked="0"/>
    </xf>
    <xf numFmtId="164" fontId="7" fillId="4" borderId="23" xfId="4" applyFont="1" applyFill="1" applyBorder="1" applyAlignment="1" applyProtection="1">
      <alignment horizontal="right"/>
      <protection locked="0"/>
    </xf>
    <xf numFmtId="171" fontId="7" fillId="4" borderId="23" xfId="0" applyNumberFormat="1" applyFont="1" applyFill="1" applyBorder="1" applyAlignment="1" applyProtection="1">
      <alignment horizontal="right"/>
      <protection locked="0"/>
    </xf>
    <xf numFmtId="172" fontId="7" fillId="4" borderId="23" xfId="0" applyNumberFormat="1" applyFont="1" applyFill="1" applyBorder="1" applyAlignment="1" applyProtection="1">
      <alignment horizontal="center"/>
      <protection locked="0"/>
    </xf>
    <xf numFmtId="172" fontId="7" fillId="4" borderId="24" xfId="0" applyNumberFormat="1" applyFont="1" applyFill="1" applyBorder="1" applyAlignment="1" applyProtection="1">
      <alignment horizontal="center"/>
      <protection locked="0"/>
    </xf>
    <xf numFmtId="164" fontId="7" fillId="0" borderId="26" xfId="4" applyFont="1" applyFill="1" applyBorder="1" applyAlignment="1" applyProtection="1">
      <alignment horizontal="center"/>
    </xf>
    <xf numFmtId="173" fontId="7" fillId="4" borderId="26" xfId="3" applyNumberFormat="1" applyFont="1" applyFill="1" applyBorder="1" applyAlignment="1" applyProtection="1">
      <alignment horizontal="right"/>
      <protection locked="0"/>
    </xf>
    <xf numFmtId="172" fontId="7" fillId="4" borderId="26" xfId="0" applyNumberFormat="1" applyFont="1" applyFill="1" applyBorder="1" applyAlignment="1" applyProtection="1">
      <alignment horizontal="center"/>
      <protection locked="0"/>
    </xf>
    <xf numFmtId="164" fontId="7" fillId="4" borderId="24" xfId="4" applyFont="1" applyFill="1" applyBorder="1" applyAlignment="1" applyProtection="1">
      <alignment horizontal="right"/>
      <protection locked="0"/>
    </xf>
    <xf numFmtId="164" fontId="7" fillId="4" borderId="26" xfId="4" applyFont="1" applyFill="1" applyBorder="1" applyAlignment="1" applyProtection="1">
      <alignment horizontal="right"/>
      <protection locked="0"/>
    </xf>
    <xf numFmtId="2" fontId="7" fillId="3" borderId="24" xfId="0" applyNumberFormat="1" applyFont="1" applyFill="1" applyBorder="1" applyAlignment="1" applyProtection="1">
      <alignment horizontal="center"/>
      <protection locked="0"/>
    </xf>
    <xf numFmtId="49" fontId="7" fillId="3" borderId="0" xfId="0" applyNumberFormat="1" applyFont="1" applyFill="1" applyAlignment="1" applyProtection="1">
      <alignment horizontal="center"/>
      <protection locked="0"/>
    </xf>
    <xf numFmtId="49" fontId="7" fillId="3" borderId="0" xfId="0" applyNumberFormat="1" applyFont="1" applyFill="1" applyProtection="1"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7" fillId="4" borderId="30" xfId="0" applyFont="1" applyFill="1" applyBorder="1" applyAlignment="1" applyProtection="1">
      <alignment horizontal="left"/>
      <protection locked="0"/>
    </xf>
    <xf numFmtId="0" fontId="18" fillId="8" borderId="15" xfId="0" applyFont="1" applyFill="1" applyBorder="1" applyAlignment="1">
      <alignment horizontal="left" vertical="top" wrapText="1"/>
    </xf>
    <xf numFmtId="0" fontId="18" fillId="8" borderId="16" xfId="0" applyFont="1" applyFill="1" applyBorder="1" applyAlignment="1">
      <alignment horizontal="left" vertical="top" wrapText="1"/>
    </xf>
    <xf numFmtId="0" fontId="18" fillId="8" borderId="17" xfId="0" applyFont="1" applyFill="1" applyBorder="1" applyAlignment="1">
      <alignment horizontal="left" vertical="top" wrapText="1"/>
    </xf>
    <xf numFmtId="0" fontId="18" fillId="8" borderId="18" xfId="0" applyFont="1" applyFill="1" applyBorder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8" fillId="8" borderId="19" xfId="0" applyFont="1" applyFill="1" applyBorder="1" applyAlignment="1">
      <alignment horizontal="left" vertical="top" wrapText="1"/>
    </xf>
    <xf numFmtId="0" fontId="18" fillId="8" borderId="20" xfId="0" applyFont="1" applyFill="1" applyBorder="1" applyAlignment="1">
      <alignment horizontal="left" vertical="top" wrapText="1"/>
    </xf>
    <xf numFmtId="0" fontId="18" fillId="8" borderId="21" xfId="0" applyFont="1" applyFill="1" applyBorder="1" applyAlignment="1">
      <alignment horizontal="left" vertical="top" wrapText="1"/>
    </xf>
    <xf numFmtId="0" fontId="18" fillId="8" borderId="22" xfId="0" applyFont="1" applyFill="1" applyBorder="1" applyAlignment="1">
      <alignment horizontal="left" vertical="top" wrapText="1"/>
    </xf>
    <xf numFmtId="49" fontId="27" fillId="0" borderId="0" xfId="0" applyNumberFormat="1" applyFont="1" applyAlignment="1" applyProtection="1">
      <alignment horizontal="left"/>
      <protection hidden="1"/>
    </xf>
    <xf numFmtId="0" fontId="33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>
      <alignment horizontal="center" vertical="center"/>
    </xf>
    <xf numFmtId="0" fontId="26" fillId="6" borderId="0" xfId="0" applyFont="1" applyFill="1" applyAlignment="1" applyProtection="1">
      <alignment horizontal="left"/>
      <protection locked="0"/>
    </xf>
    <xf numFmtId="0" fontId="26" fillId="5" borderId="0" xfId="0" applyFont="1" applyFill="1" applyAlignment="1">
      <alignment horizontal="left"/>
    </xf>
    <xf numFmtId="49" fontId="27" fillId="0" borderId="0" xfId="0" applyNumberFormat="1" applyFont="1" applyAlignment="1" applyProtection="1">
      <alignment horizontal="center"/>
      <protection hidden="1"/>
    </xf>
    <xf numFmtId="49" fontId="29" fillId="0" borderId="0" xfId="0" applyNumberFormat="1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center" textRotation="90"/>
      <protection hidden="1"/>
    </xf>
    <xf numFmtId="0" fontId="26" fillId="0" borderId="0" xfId="0" applyFont="1" applyAlignment="1" applyProtection="1">
      <alignment horizontal="center"/>
      <protection hidden="1"/>
    </xf>
    <xf numFmtId="0" fontId="26" fillId="0" borderId="0" xfId="0" applyFont="1" applyAlignment="1" applyProtection="1">
      <alignment horizontal="center"/>
      <protection locked="0" hidden="1"/>
    </xf>
    <xf numFmtId="3" fontId="15" fillId="6" borderId="0" xfId="0" applyNumberFormat="1" applyFont="1" applyFill="1" applyAlignment="1" applyProtection="1">
      <alignment horizontal="left"/>
      <protection locked="0" hidden="1"/>
    </xf>
    <xf numFmtId="0" fontId="15" fillId="6" borderId="0" xfId="0" applyFont="1" applyFill="1" applyAlignment="1" applyProtection="1">
      <alignment horizontal="left"/>
      <protection locked="0" hidden="1"/>
    </xf>
    <xf numFmtId="14" fontId="15" fillId="6" borderId="0" xfId="0" applyNumberFormat="1" applyFont="1" applyFill="1" applyAlignment="1" applyProtection="1">
      <alignment horizontal="left"/>
      <protection locked="0"/>
    </xf>
    <xf numFmtId="0" fontId="15" fillId="6" borderId="0" xfId="0" applyFont="1" applyFill="1" applyAlignment="1" applyProtection="1">
      <alignment horizontal="left"/>
      <protection locked="0"/>
    </xf>
    <xf numFmtId="0" fontId="14" fillId="7" borderId="0" xfId="0" applyFont="1" applyFill="1" applyAlignment="1" applyProtection="1">
      <alignment horizontal="left"/>
      <protection hidden="1"/>
    </xf>
    <xf numFmtId="0" fontId="14" fillId="0" borderId="0" xfId="0" applyFont="1" applyAlignment="1" applyProtection="1">
      <alignment horizontal="left"/>
      <protection hidden="1"/>
    </xf>
    <xf numFmtId="49" fontId="18" fillId="0" borderId="14" xfId="0" applyNumberFormat="1" applyFont="1" applyBorder="1" applyAlignment="1" applyProtection="1">
      <alignment horizontal="center"/>
      <protection hidden="1"/>
    </xf>
    <xf numFmtId="0" fontId="3" fillId="9" borderId="0" xfId="0" applyFont="1" applyFill="1"/>
    <xf numFmtId="0" fontId="4" fillId="9" borderId="0" xfId="0" applyFont="1" applyFill="1"/>
    <xf numFmtId="0" fontId="12" fillId="9" borderId="0" xfId="0" applyFont="1" applyFill="1"/>
    <xf numFmtId="164" fontId="4" fillId="9" borderId="2" xfId="4" applyFont="1" applyFill="1" applyBorder="1" applyProtection="1"/>
  </cellXfs>
  <cellStyles count="5">
    <cellStyle name="Britschgi" xfId="1" xr:uid="{00000000-0005-0000-0000-000000000000}"/>
    <cellStyle name="Link" xfId="2" builtinId="8"/>
    <cellStyle name="Prozent" xfId="3" builtinId="5"/>
    <cellStyle name="Standard" xfId="0" builtinId="0"/>
    <cellStyle name="Währung" xfId="4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7C8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g.ch/steuern-finanzen/steuern/formulare-wegleitungen/quellensteuern.html" TargetMode="External"/><Relationship Id="rId2" Type="http://schemas.openxmlformats.org/officeDocument/2006/relationships/hyperlink" Target="https://www.bauern-sg.ch/de/Versicherungen/Globalversicherung-" TargetMode="External"/><Relationship Id="rId1" Type="http://schemas.openxmlformats.org/officeDocument/2006/relationships/hyperlink" Target="https://www.bauern-sg.ch/de/Versicherungen/Globalversicherung-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5">
    <pageSetUpPr fitToPage="1"/>
  </sheetPr>
  <dimension ref="A1:M62"/>
  <sheetViews>
    <sheetView workbookViewId="0">
      <selection activeCell="B6" sqref="B6"/>
    </sheetView>
  </sheetViews>
  <sheetFormatPr baseColWidth="10" defaultRowHeight="12.75" x14ac:dyDescent="0.2"/>
  <cols>
    <col min="1" max="1" width="19.5703125" customWidth="1"/>
    <col min="2" max="2" width="25.7109375" customWidth="1"/>
    <col min="3" max="3" width="12.42578125" bestFit="1" customWidth="1"/>
  </cols>
  <sheetData>
    <row r="1" spans="1:13" ht="18.75" x14ac:dyDescent="0.3">
      <c r="A1" s="40" t="s">
        <v>16</v>
      </c>
    </row>
    <row r="2" spans="1:13" ht="12.75" customHeight="1" x14ac:dyDescent="0.3">
      <c r="A2" s="3"/>
    </row>
    <row r="3" spans="1:13" ht="17.850000000000001" customHeight="1" x14ac:dyDescent="0.2">
      <c r="A3" t="s">
        <v>37</v>
      </c>
      <c r="B3" s="37">
        <v>2026</v>
      </c>
    </row>
    <row r="4" spans="1:13" ht="5.0999999999999996" customHeight="1" x14ac:dyDescent="0.2"/>
    <row r="5" spans="1:13" ht="19.5" thickBot="1" x14ac:dyDescent="0.35">
      <c r="A5" s="3" t="s">
        <v>17</v>
      </c>
      <c r="C5" s="23"/>
      <c r="G5" s="84" t="s">
        <v>170</v>
      </c>
    </row>
    <row r="6" spans="1:13" ht="17.850000000000001" customHeight="1" x14ac:dyDescent="0.2">
      <c r="A6" t="s">
        <v>13</v>
      </c>
      <c r="B6" s="143"/>
      <c r="G6" s="171" t="s">
        <v>219</v>
      </c>
      <c r="H6" s="171"/>
      <c r="I6" s="171"/>
      <c r="J6" s="171"/>
      <c r="K6" s="171"/>
      <c r="L6" s="171"/>
      <c r="M6" s="171"/>
    </row>
    <row r="7" spans="1:13" ht="17.850000000000001" customHeight="1" x14ac:dyDescent="0.2">
      <c r="A7" t="s">
        <v>12</v>
      </c>
      <c r="B7" s="143"/>
      <c r="C7" s="23"/>
      <c r="G7" s="172"/>
      <c r="H7" s="172"/>
      <c r="I7" s="172"/>
      <c r="J7" s="172"/>
      <c r="K7" s="172"/>
      <c r="L7" s="172"/>
      <c r="M7" s="172"/>
    </row>
    <row r="8" spans="1:13" ht="17.850000000000001" customHeight="1" x14ac:dyDescent="0.2">
      <c r="A8" t="s">
        <v>14</v>
      </c>
      <c r="B8" s="143"/>
      <c r="G8" s="141"/>
      <c r="H8" s="141"/>
      <c r="I8" s="141"/>
      <c r="J8" s="141"/>
      <c r="K8" s="141"/>
      <c r="L8" s="141"/>
      <c r="M8" s="141"/>
    </row>
    <row r="9" spans="1:13" ht="17.850000000000001" customHeight="1" x14ac:dyDescent="0.2">
      <c r="A9" s="137" t="s">
        <v>214</v>
      </c>
      <c r="B9" s="143"/>
      <c r="G9" s="141"/>
      <c r="H9" s="141"/>
      <c r="I9" s="141"/>
      <c r="J9" s="141"/>
      <c r="K9" s="141"/>
      <c r="L9" s="141"/>
      <c r="M9" s="141"/>
    </row>
    <row r="10" spans="1:13" ht="18.75" x14ac:dyDescent="0.3">
      <c r="A10" s="3" t="s">
        <v>15</v>
      </c>
      <c r="G10" s="141"/>
      <c r="H10" s="141"/>
      <c r="I10" s="141"/>
      <c r="J10" s="141"/>
      <c r="K10" s="141"/>
      <c r="L10" s="141"/>
      <c r="M10" s="141"/>
    </row>
    <row r="11" spans="1:13" ht="17.850000000000001" customHeight="1" x14ac:dyDescent="0.2">
      <c r="A11" t="s">
        <v>13</v>
      </c>
      <c r="B11" s="143"/>
      <c r="G11" s="141"/>
      <c r="H11" s="141"/>
      <c r="I11" s="141"/>
      <c r="J11" s="141"/>
      <c r="K11" s="141"/>
      <c r="L11" s="141"/>
      <c r="M11" s="141"/>
    </row>
    <row r="12" spans="1:13" ht="17.850000000000001" customHeight="1" x14ac:dyDescent="0.2">
      <c r="A12" t="s">
        <v>12</v>
      </c>
      <c r="B12" s="143"/>
      <c r="G12" s="141"/>
      <c r="H12" s="141"/>
      <c r="I12" s="141"/>
      <c r="J12" s="141"/>
      <c r="K12" s="141"/>
      <c r="L12" s="141"/>
      <c r="M12" s="141"/>
    </row>
    <row r="13" spans="1:13" ht="17.850000000000001" customHeight="1" x14ac:dyDescent="0.2">
      <c r="A13" t="s">
        <v>14</v>
      </c>
      <c r="B13" s="143"/>
    </row>
    <row r="14" spans="1:13" ht="17.850000000000001" customHeight="1" x14ac:dyDescent="0.2">
      <c r="A14" s="23" t="s">
        <v>38</v>
      </c>
      <c r="B14" s="41"/>
      <c r="H14" s="142"/>
    </row>
    <row r="15" spans="1:13" ht="17.850000000000001" customHeight="1" x14ac:dyDescent="0.2">
      <c r="A15" s="23" t="s">
        <v>39</v>
      </c>
      <c r="B15" s="41"/>
      <c r="H15" s="142"/>
    </row>
    <row r="16" spans="1:13" ht="17.850000000000001" customHeight="1" x14ac:dyDescent="0.2">
      <c r="A16" s="23" t="s">
        <v>18</v>
      </c>
      <c r="B16" s="38"/>
    </row>
    <row r="17" spans="1:7" ht="17.850000000000001" customHeight="1" x14ac:dyDescent="0.2">
      <c r="A17" s="23" t="s">
        <v>197</v>
      </c>
      <c r="B17" s="145"/>
      <c r="G17" s="101" t="s">
        <v>198</v>
      </c>
    </row>
    <row r="18" spans="1:7" ht="17.850000000000001" customHeight="1" x14ac:dyDescent="0.2">
      <c r="A18" s="85" t="s">
        <v>196</v>
      </c>
      <c r="B18" s="120"/>
      <c r="C18" s="23"/>
      <c r="G18" s="101" t="s">
        <v>199</v>
      </c>
    </row>
    <row r="19" spans="1:7" ht="17.850000000000001" customHeight="1" x14ac:dyDescent="0.2">
      <c r="A19" s="29" t="s">
        <v>30</v>
      </c>
      <c r="B19" s="118"/>
      <c r="C19" s="23"/>
      <c r="G19" s="101" t="s">
        <v>173</v>
      </c>
    </row>
    <row r="20" spans="1:7" ht="17.850000000000001" customHeight="1" x14ac:dyDescent="0.2">
      <c r="A20" s="29" t="s">
        <v>35</v>
      </c>
      <c r="B20" s="118"/>
      <c r="C20" s="23"/>
      <c r="G20" s="101" t="s">
        <v>174</v>
      </c>
    </row>
    <row r="21" spans="1:7" ht="5.0999999999999996" customHeight="1" x14ac:dyDescent="0.2">
      <c r="A21" s="85"/>
      <c r="B21" s="97"/>
    </row>
    <row r="22" spans="1:7" ht="17.850000000000001" customHeight="1" x14ac:dyDescent="0.2">
      <c r="A22" s="31" t="s">
        <v>194</v>
      </c>
      <c r="B22" s="119"/>
      <c r="C22" s="23"/>
    </row>
    <row r="23" spans="1:7" ht="5.0999999999999996" customHeight="1" x14ac:dyDescent="0.2">
      <c r="A23" s="85"/>
      <c r="B23" s="97"/>
    </row>
    <row r="24" spans="1:7" ht="25.5" customHeight="1" x14ac:dyDescent="0.2">
      <c r="A24" s="98" t="s">
        <v>156</v>
      </c>
      <c r="B24" s="169"/>
      <c r="C24" s="170"/>
      <c r="D24" s="170"/>
      <c r="E24" s="170"/>
      <c r="F24" s="170"/>
    </row>
    <row r="25" spans="1:7" ht="5.0999999999999996" customHeight="1" x14ac:dyDescent="0.2">
      <c r="A25" s="23"/>
      <c r="B25" s="86"/>
    </row>
    <row r="26" spans="1:7" ht="18.75" x14ac:dyDescent="0.3">
      <c r="A26" s="3" t="s">
        <v>40</v>
      </c>
      <c r="B26" s="86"/>
    </row>
    <row r="27" spans="1:7" ht="17.850000000000001" customHeight="1" x14ac:dyDescent="0.2">
      <c r="A27" s="23" t="s">
        <v>19</v>
      </c>
      <c r="B27" s="107">
        <v>5.3</v>
      </c>
    </row>
    <row r="28" spans="1:7" ht="17.850000000000001" customHeight="1" x14ac:dyDescent="0.2">
      <c r="A28" s="23" t="s">
        <v>20</v>
      </c>
      <c r="B28" s="107">
        <v>1.1000000000000001</v>
      </c>
    </row>
    <row r="29" spans="1:7" ht="17.850000000000001" customHeight="1" x14ac:dyDescent="0.2">
      <c r="A29" s="137" t="s">
        <v>211</v>
      </c>
      <c r="B29" s="107">
        <v>0.35</v>
      </c>
      <c r="C29" s="23"/>
    </row>
    <row r="30" spans="1:7" ht="17.850000000000001" customHeight="1" x14ac:dyDescent="0.2">
      <c r="A30" s="137" t="s">
        <v>212</v>
      </c>
      <c r="B30" s="37">
        <v>1.724</v>
      </c>
      <c r="C30" s="23"/>
    </row>
    <row r="31" spans="1:7" ht="17.850000000000001" customHeight="1" x14ac:dyDescent="0.2">
      <c r="A31" s="137" t="s">
        <v>213</v>
      </c>
      <c r="B31" s="37">
        <v>0</v>
      </c>
      <c r="C31" s="23"/>
    </row>
    <row r="32" spans="1:7" ht="17.850000000000001" customHeight="1" x14ac:dyDescent="0.2">
      <c r="A32" s="137" t="s">
        <v>224</v>
      </c>
      <c r="B32" s="37">
        <v>0</v>
      </c>
      <c r="C32" s="23"/>
    </row>
    <row r="33" spans="1:2" ht="5.25" customHeight="1" x14ac:dyDescent="0.2">
      <c r="A33" s="87"/>
    </row>
    <row r="34" spans="1:2" ht="18.75" x14ac:dyDescent="0.3">
      <c r="A34" s="3" t="s">
        <v>190</v>
      </c>
      <c r="B34" s="86"/>
    </row>
    <row r="35" spans="1:2" ht="5.0999999999999996" customHeight="1" x14ac:dyDescent="0.3">
      <c r="A35" s="3"/>
      <c r="B35" s="86"/>
    </row>
    <row r="36" spans="1:2" ht="17.850000000000001" customHeight="1" x14ac:dyDescent="0.2">
      <c r="A36" s="23" t="s">
        <v>195</v>
      </c>
      <c r="B36" s="37">
        <v>0</v>
      </c>
    </row>
    <row r="37" spans="1:2" ht="5.0999999999999996" customHeight="1" x14ac:dyDescent="0.3">
      <c r="A37" s="3"/>
      <c r="B37" s="86"/>
    </row>
    <row r="38" spans="1:2" x14ac:dyDescent="0.2">
      <c r="A38" s="23"/>
    </row>
    <row r="39" spans="1:2" x14ac:dyDescent="0.2">
      <c r="A39" s="137" t="s">
        <v>215</v>
      </c>
    </row>
    <row r="40" spans="1:2" ht="5.0999999999999996" customHeight="1" x14ac:dyDescent="0.2"/>
    <row r="41" spans="1:2" ht="14.25" x14ac:dyDescent="0.2">
      <c r="A41" s="23" t="s">
        <v>200</v>
      </c>
    </row>
    <row r="42" spans="1:2" ht="5.0999999999999996" customHeight="1" x14ac:dyDescent="0.3">
      <c r="A42" s="3"/>
      <c r="B42" s="86"/>
    </row>
    <row r="43" spans="1:2" ht="14.25" x14ac:dyDescent="0.2">
      <c r="A43" s="23" t="s">
        <v>193</v>
      </c>
    </row>
    <row r="44" spans="1:2" ht="5.0999999999999996" customHeight="1" x14ac:dyDescent="0.3">
      <c r="A44" s="3"/>
      <c r="B44" s="86"/>
    </row>
    <row r="45" spans="1:2" ht="16.5" x14ac:dyDescent="0.2">
      <c r="A45" s="137" t="s">
        <v>220</v>
      </c>
    </row>
    <row r="46" spans="1:2" x14ac:dyDescent="0.2">
      <c r="A46" s="137" t="s">
        <v>217</v>
      </c>
    </row>
    <row r="47" spans="1:2" x14ac:dyDescent="0.2">
      <c r="A47" s="137" t="s">
        <v>216</v>
      </c>
    </row>
    <row r="48" spans="1:2" ht="5.0999999999999996" customHeight="1" x14ac:dyDescent="0.2"/>
    <row r="49" spans="1:8" ht="16.5" x14ac:dyDescent="0.2">
      <c r="A49" s="137" t="s">
        <v>209</v>
      </c>
    </row>
    <row r="50" spans="1:8" x14ac:dyDescent="0.2">
      <c r="A50" s="23" t="s">
        <v>21</v>
      </c>
    </row>
    <row r="51" spans="1:8" x14ac:dyDescent="0.2">
      <c r="A51" s="137" t="s">
        <v>225</v>
      </c>
    </row>
    <row r="52" spans="1:8" ht="5.0999999999999996" customHeight="1" x14ac:dyDescent="0.2"/>
    <row r="53" spans="1:8" ht="16.5" x14ac:dyDescent="0.2">
      <c r="A53" s="137" t="s">
        <v>210</v>
      </c>
    </row>
    <row r="54" spans="1:8" x14ac:dyDescent="0.2">
      <c r="A54" s="137" t="s">
        <v>245</v>
      </c>
    </row>
    <row r="55" spans="1:8" x14ac:dyDescent="0.2">
      <c r="A55" s="23" t="s">
        <v>178</v>
      </c>
      <c r="B55" s="174" t="s">
        <v>226</v>
      </c>
      <c r="C55" s="174"/>
      <c r="D55" s="174"/>
      <c r="E55" s="174"/>
      <c r="F55" s="168"/>
      <c r="G55" s="168"/>
    </row>
    <row r="56" spans="1:8" x14ac:dyDescent="0.2">
      <c r="A56" s="23" t="s">
        <v>179</v>
      </c>
    </row>
    <row r="57" spans="1:8" ht="5.0999999999999996" customHeight="1" x14ac:dyDescent="0.2"/>
    <row r="58" spans="1:8" ht="15.75" customHeight="1" x14ac:dyDescent="0.2">
      <c r="A58" s="137" t="s">
        <v>222</v>
      </c>
      <c r="G58" s="167" t="s">
        <v>223</v>
      </c>
      <c r="H58" s="137"/>
    </row>
    <row r="60" spans="1:8" x14ac:dyDescent="0.2">
      <c r="A60" s="23" t="s">
        <v>169</v>
      </c>
    </row>
    <row r="61" spans="1:8" x14ac:dyDescent="0.2">
      <c r="A61" s="137" t="s">
        <v>218</v>
      </c>
    </row>
    <row r="62" spans="1:8" x14ac:dyDescent="0.2">
      <c r="B62" s="173" t="s">
        <v>226</v>
      </c>
      <c r="C62" s="173"/>
      <c r="D62" s="173"/>
      <c r="E62" s="173"/>
    </row>
  </sheetData>
  <sheetProtection algorithmName="SHA-512" hashValue="K0W7gtas1LKRTB5TQBUCNqHHUqGu0RRoTBJTHsBv/Wf0sMBuWAUUPgs7X6vSmmykuUV2UJI0IWHrVEx/1FzonQ==" saltValue="dZMhEGBk+olmXGvg5ydarQ==" spinCount="100000" sheet="1" selectLockedCells="1"/>
  <mergeCells count="4">
    <mergeCell ref="B24:F24"/>
    <mergeCell ref="G6:M7"/>
    <mergeCell ref="B62:E62"/>
    <mergeCell ref="B55:E55"/>
  </mergeCells>
  <phoneticPr fontId="9" type="noConversion"/>
  <dataValidations count="2">
    <dataValidation type="list" allowBlank="1" showInputMessage="1" showErrorMessage="1" sqref="B19:B20" xr:uid="{00000000-0002-0000-0000-000000000000}">
      <formula1>$G$19:$G$20</formula1>
    </dataValidation>
    <dataValidation type="list" allowBlank="1" showInputMessage="1" sqref="B17" xr:uid="{00000000-0002-0000-0000-000001000000}">
      <formula1>$G$17:$G$18</formula1>
    </dataValidation>
  </dataValidations>
  <hyperlinks>
    <hyperlink ref="B55" r:id="rId1" xr:uid="{A3D71966-5AD6-4AB6-A22A-3D41CE50AA6E}"/>
    <hyperlink ref="B62" r:id="rId2" xr:uid="{FA51C016-CB6A-478C-9629-DFFBB3B1B50E}"/>
    <hyperlink ref="G58" r:id="rId3" display="https://www.sg.ch/steuern-finanzen/steuern/formulare-wegleitungen/quellensteuern.html" xr:uid="{5CD3C350-5703-452C-AF34-CFFB2B8F97A5}"/>
  </hyperlinks>
  <pageMargins left="0.70866141732283472" right="0.70866141732283472" top="0.78740157480314965" bottom="0.78740157480314965" header="0.31496062992125984" footer="0.31496062992125984"/>
  <pageSetup paperSize="9" scale="96" orientation="portrait" blackAndWhite="1"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2"/>
  <dimension ref="A1:N100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43313</v>
      </c>
      <c r="G8" s="188"/>
      <c r="H8" s="46" t="s">
        <v>11</v>
      </c>
      <c r="I8" s="105">
        <v>43343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4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 t="shared" si="2"/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243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5.75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CJcpz7l6RdqlEk95IcoMDMXbGzZYmfiy3IjC+RYbLoiWUgx+Py8ysUplAicQLwppEiR0r+FDcgxbIus9K17GKQ==" saltValue="P6LFjWptiMwHw0A5eKpl4w==" spinCount="100000" sheet="1" selectLockedCells="1"/>
  <mergeCells count="103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100:B100"/>
    <mergeCell ref="B92:C92"/>
    <mergeCell ref="E92:G92"/>
    <mergeCell ref="B93:C93"/>
    <mergeCell ref="E93:G93"/>
    <mergeCell ref="A98:B98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9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3"/>
  <dimension ref="A1:N99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43344</v>
      </c>
      <c r="G8" s="188"/>
      <c r="H8" s="46" t="s">
        <v>11</v>
      </c>
      <c r="I8" s="105">
        <v>43373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ref="K14:K16" si="0">IF(I14=0,0,1)</f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4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 t="shared" si="2"/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242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ht="15.75" x14ac:dyDescent="0.25">
      <c r="B93" s="164"/>
      <c r="D93" s="157"/>
    </row>
    <row r="94" spans="1:7" ht="15.75" x14ac:dyDescent="0.25">
      <c r="A94" s="25" t="s">
        <v>233</v>
      </c>
      <c r="B94" s="156">
        <f>(SUM(B63:B92))+(ROUNDDOWN(SUM(D63:D92)/60,0))</f>
        <v>0</v>
      </c>
      <c r="D94" s="156">
        <f>(SUM(D63:D92)/60-ROUNDDOWN(SUM(D63:D92)/60,0))*60</f>
        <v>0</v>
      </c>
    </row>
    <row r="96" spans="1:7" x14ac:dyDescent="0.2">
      <c r="A96" s="10" t="s">
        <v>207</v>
      </c>
      <c r="D96" s="32"/>
      <c r="E96" s="20"/>
    </row>
    <row r="97" spans="1:8" x14ac:dyDescent="0.2">
      <c r="A97" s="177"/>
      <c r="B97" s="177"/>
      <c r="D97" s="10"/>
    </row>
    <row r="98" spans="1:8" x14ac:dyDescent="0.2">
      <c r="A98" s="39" t="s">
        <v>208</v>
      </c>
      <c r="E98" s="10" t="s">
        <v>43</v>
      </c>
      <c r="H98" s="10" t="s">
        <v>202</v>
      </c>
    </row>
    <row r="99" spans="1:8" x14ac:dyDescent="0.2">
      <c r="A99" s="178"/>
      <c r="B99" s="178"/>
      <c r="E99" s="23" t="s">
        <v>44</v>
      </c>
      <c r="H99" s="23" t="s">
        <v>45</v>
      </c>
    </row>
  </sheetData>
  <sheetProtection algorithmName="SHA-512" hashValue="bG96MNI5LwbT2pGfRNGJtbMldx5kYv2qZZayQeRgjZSeDNjN7OnK8uB3Pq/brJkS46IoXzoLYRhssTzCzK1HZQ==" saltValue="+WUrV2QF4QPX3Mwr4CDzWQ==" spinCount="100000" sheet="1" formatCells="0" selectLockedCells="1"/>
  <mergeCells count="101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B92:C92"/>
    <mergeCell ref="E92:G92"/>
    <mergeCell ref="A97:B97"/>
    <mergeCell ref="A99:B99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A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4"/>
  <dimension ref="A1:N100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43374</v>
      </c>
      <c r="G8" s="188"/>
      <c r="H8" s="46" t="s">
        <v>11</v>
      </c>
      <c r="I8" s="105">
        <v>43404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4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 t="shared" si="2"/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241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5.75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sxjVgrvQY7J7MobDLAHGo7dSudKjYr79rrp49zy9S2l9dumBqrEKN1uxhSwvRSD+Q6Hipyt1RL9uVlpDER/GyQ==" saltValue="E8lkCHIhPT7EI1rc1m9QWg==" spinCount="100000" sheet="1" formatCells="0" selectLockedCells="1"/>
  <mergeCells count="103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100:B100"/>
    <mergeCell ref="B92:C92"/>
    <mergeCell ref="E92:G92"/>
    <mergeCell ref="B93:C93"/>
    <mergeCell ref="E93:G93"/>
    <mergeCell ref="A98:B98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B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7"/>
  <dimension ref="A1:N99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43405</v>
      </c>
      <c r="G8" s="188"/>
      <c r="H8" s="46" t="s">
        <v>11</v>
      </c>
      <c r="I8" s="105">
        <v>43434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ref="K14:K16" si="0">IF(I14=0,0,1)</f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4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 t="shared" si="2"/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240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ht="15.75" x14ac:dyDescent="0.25">
      <c r="B93" s="164"/>
      <c r="D93" s="157"/>
    </row>
    <row r="94" spans="1:7" ht="15.75" x14ac:dyDescent="0.25">
      <c r="A94" s="25" t="s">
        <v>233</v>
      </c>
      <c r="B94" s="156">
        <f>(SUM(B63:B92))+(ROUNDDOWN(SUM(D63:D92)/60,0))</f>
        <v>0</v>
      </c>
      <c r="D94" s="156">
        <f>(SUM(D63:D92)/60-ROUNDDOWN(SUM(D63:D92)/60,0))*60</f>
        <v>0</v>
      </c>
    </row>
    <row r="96" spans="1:7" x14ac:dyDescent="0.2">
      <c r="A96" s="10" t="s">
        <v>207</v>
      </c>
      <c r="D96" s="32"/>
      <c r="E96" s="20"/>
    </row>
    <row r="97" spans="1:8" x14ac:dyDescent="0.2">
      <c r="A97" s="177"/>
      <c r="B97" s="177"/>
      <c r="D97" s="10"/>
    </row>
    <row r="98" spans="1:8" x14ac:dyDescent="0.2">
      <c r="A98" s="39" t="s">
        <v>208</v>
      </c>
      <c r="E98" s="10" t="s">
        <v>43</v>
      </c>
      <c r="H98" s="10" t="s">
        <v>202</v>
      </c>
    </row>
    <row r="99" spans="1:8" x14ac:dyDescent="0.2">
      <c r="A99" s="178"/>
      <c r="B99" s="178"/>
      <c r="E99" s="23" t="s">
        <v>44</v>
      </c>
      <c r="H99" s="23" t="s">
        <v>45</v>
      </c>
    </row>
  </sheetData>
  <sheetProtection algorithmName="SHA-512" hashValue="kDAEyihqcaiZK1XGlwt/OVXaNpY5zyLexwjDsyNSLal95+0WrZch87lE+msL3jwrTBaCD0FjjJIQ/401ZQU9aQ==" saltValue="iSyD69XpjjSxzgpKOUznfg==" spinCount="100000" sheet="1" formatCells="0" selectLockedCells="1"/>
  <mergeCells count="101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B92:C92"/>
    <mergeCell ref="E92:G92"/>
    <mergeCell ref="A97:B97"/>
    <mergeCell ref="A99:B99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C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0"/>
  <dimension ref="A1:N100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43435</v>
      </c>
      <c r="G8" s="188"/>
      <c r="H8" s="46" t="s">
        <v>11</v>
      </c>
      <c r="I8" s="105">
        <v>43465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>(ROUND(($I$18*G22/100)/5,2))*5</f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>(ROUND(($I$18*G24/100)/5,2))*5</f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239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5.75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FjiovpHQZ4G6ltJfs9mR5pyknp8I80sroUGgMN4SvmtHrb5IfS1MzBKaCthafNusq60HHHCjfzN0qv4OHt0dsg==" saltValue="LzoS7jgs5xmdq9nEfnPdvw==" spinCount="100000" sheet="1" formatCells="0" selectLockedCells="1"/>
  <mergeCells count="103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100:B100"/>
    <mergeCell ref="B92:C92"/>
    <mergeCell ref="E92:G92"/>
    <mergeCell ref="B93:C93"/>
    <mergeCell ref="E93:G93"/>
    <mergeCell ref="A98:B98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D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8"/>
  <dimension ref="A1:L47"/>
  <sheetViews>
    <sheetView showGridLines="0" zoomScaleNormal="100" workbookViewId="0">
      <selection activeCell="C36" sqref="C36:G36"/>
    </sheetView>
  </sheetViews>
  <sheetFormatPr baseColWidth="10" defaultRowHeight="15" x14ac:dyDescent="0.2"/>
  <cols>
    <col min="1" max="1" width="15.140625" style="1" customWidth="1"/>
    <col min="2" max="2" width="12.7109375" style="1" customWidth="1"/>
    <col min="3" max="3" width="1.7109375" style="1" customWidth="1"/>
    <col min="4" max="4" width="9.7109375" style="1" customWidth="1"/>
    <col min="5" max="5" width="10.7109375" style="10" customWidth="1"/>
    <col min="6" max="6" width="2.7109375" style="10" customWidth="1"/>
    <col min="7" max="7" width="11.7109375" style="10" customWidth="1"/>
    <col min="8" max="8" width="5.140625" style="10" customWidth="1"/>
    <col min="9" max="9" width="22.7109375" style="10" customWidth="1"/>
    <col min="10" max="10" width="2.28515625" style="10" customWidth="1"/>
    <col min="11" max="11" width="11.42578125" style="10"/>
    <col min="12" max="16384" width="11.42578125" style="1"/>
  </cols>
  <sheetData>
    <row r="1" spans="1:12" ht="18" x14ac:dyDescent="0.25">
      <c r="A1" s="108" t="s">
        <v>50</v>
      </c>
      <c r="B1" s="45"/>
      <c r="C1" s="5"/>
      <c r="D1" s="5"/>
      <c r="E1" s="12"/>
      <c r="F1" s="12"/>
      <c r="G1" s="12"/>
      <c r="H1" s="12"/>
      <c r="I1" s="12"/>
      <c r="J1" s="13"/>
    </row>
    <row r="2" spans="1:12" ht="20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2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</row>
    <row r="4" spans="1:12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</row>
    <row r="5" spans="1:12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2" x14ac:dyDescent="0.2">
      <c r="A6" s="6"/>
      <c r="F6"/>
      <c r="G6"/>
      <c r="I6" s="88"/>
      <c r="J6" s="7"/>
    </row>
    <row r="7" spans="1:12" ht="20.25" customHeight="1" x14ac:dyDescent="0.2">
      <c r="A7" s="29" t="s">
        <v>30</v>
      </c>
      <c r="B7" s="112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2" ht="19.5" customHeight="1" x14ac:dyDescent="0.2">
      <c r="A8" s="29" t="s">
        <v>35</v>
      </c>
      <c r="B8" s="112">
        <f>Stammdaten!B20</f>
        <v>0</v>
      </c>
      <c r="E8" s="36" t="s">
        <v>1</v>
      </c>
      <c r="F8" s="199" t="s">
        <v>41</v>
      </c>
      <c r="G8" s="200"/>
      <c r="H8" s="46" t="s">
        <v>11</v>
      </c>
      <c r="I8" s="106" t="s">
        <v>46</v>
      </c>
      <c r="J8" s="7"/>
    </row>
    <row r="9" spans="1:12" ht="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2" s="20" customFormat="1" ht="5.0999999999999996" customHeight="1" x14ac:dyDescent="0.2"/>
    <row r="11" spans="1:12" s="10" customFormat="1" ht="23.1" customHeight="1" x14ac:dyDescent="0.2">
      <c r="A11" s="15" t="s">
        <v>188</v>
      </c>
      <c r="B11" s="15"/>
      <c r="C11" s="15"/>
      <c r="D11" s="15"/>
      <c r="E11" s="15"/>
      <c r="F11" s="15"/>
      <c r="G11" s="15"/>
      <c r="H11" s="15"/>
      <c r="I11" s="111">
        <f>SUM(Januar!I11,Februar!I11,März!I11,April!I11,Mai!I11,Juni!I11,Juli!I11,August!I11,September!I11,Oktober!I11,November!I11,Dezember!I11)+SUM(Januar!I12,Februar!I12,März!I12,April!I12,Mai!I12,Juni!I12,Juli!I12,August!I12,September!I12,Oktober!I12,November!I12,Dezember!I12)</f>
        <v>0</v>
      </c>
      <c r="K11" s="146">
        <f t="shared" ref="K11:K14" si="0">IF(I11=0,0,1)</f>
        <v>0</v>
      </c>
      <c r="L11" s="146"/>
    </row>
    <row r="12" spans="1:12" s="10" customFormat="1" ht="23.1" customHeight="1" x14ac:dyDescent="0.2">
      <c r="A12" s="15" t="s">
        <v>187</v>
      </c>
      <c r="B12" s="15"/>
      <c r="C12" s="15"/>
      <c r="D12" s="15"/>
      <c r="E12" s="15"/>
      <c r="F12" s="15"/>
      <c r="G12" s="15"/>
      <c r="H12" s="15"/>
      <c r="I12" s="111">
        <f>SUM(Januar!I13,Februar!I13,März!I13,April!I13,Mai!I13,Juni!I13,Juli!I13,August!I13,September!I13,Oktober!I13,November!I13,Dezember!I13)</f>
        <v>0</v>
      </c>
      <c r="K12" s="146">
        <f t="shared" si="0"/>
        <v>0</v>
      </c>
      <c r="L12" s="146"/>
    </row>
    <row r="13" spans="1:12" s="10" customFormat="1" ht="23.1" customHeight="1" x14ac:dyDescent="0.2">
      <c r="A13" s="15" t="s">
        <v>191</v>
      </c>
      <c r="B13" s="15"/>
      <c r="C13" s="201" t="s">
        <v>0</v>
      </c>
      <c r="D13" s="201"/>
      <c r="E13" s="201"/>
      <c r="F13" s="201"/>
      <c r="G13" s="201"/>
      <c r="H13" s="100"/>
      <c r="I13" s="111">
        <f>SUM(Januar!I14,Februar!I14,März!I14,April!I14,Mai!I14,Juni!I14,Juli!I14,August!I14,September!I14,Oktober!I14,November!I14,Dezember!I14)</f>
        <v>0</v>
      </c>
      <c r="K13" s="146">
        <f t="shared" si="0"/>
        <v>0</v>
      </c>
      <c r="L13" s="146"/>
    </row>
    <row r="14" spans="1:12" s="10" customFormat="1" ht="23.1" customHeight="1" x14ac:dyDescent="0.2">
      <c r="A14" s="100"/>
      <c r="B14" s="100"/>
      <c r="C14" s="201" t="s">
        <v>0</v>
      </c>
      <c r="D14" s="201"/>
      <c r="E14" s="201"/>
      <c r="F14" s="201"/>
      <c r="G14" s="201"/>
      <c r="I14" s="111">
        <f>SUM(Januar!I15,Februar!I15,März!I15,April!I15,Mai!I15,Juni!I15,Juli!I15,August!I15,September!I15,Oktober!I15,November!I15,Dezember!I15)</f>
        <v>0</v>
      </c>
      <c r="K14" s="146">
        <f t="shared" si="0"/>
        <v>0</v>
      </c>
      <c r="L14" s="146"/>
    </row>
    <row r="15" spans="1:12" s="10" customFormat="1" ht="23.1" customHeight="1" x14ac:dyDescent="0.2">
      <c r="A15" s="15"/>
      <c r="B15" s="15"/>
      <c r="C15" s="201" t="s">
        <v>0</v>
      </c>
      <c r="D15" s="201"/>
      <c r="E15" s="201"/>
      <c r="F15" s="201"/>
      <c r="G15" s="201"/>
      <c r="H15" s="15"/>
      <c r="I15" s="111">
        <f>SUM(Januar!I16,Februar!I16,März!I16,April!I16,Mai!I16,Juni!I16,Juli!I16,August!I16,September!I16,Oktober!I16,November!I16,Dezember!I16)</f>
        <v>0</v>
      </c>
      <c r="K15" s="146">
        <f>IF(I15=0,0,1)</f>
        <v>0</v>
      </c>
      <c r="L15" s="146"/>
    </row>
    <row r="16" spans="1:12" s="22" customFormat="1" ht="5.0999999999999996" customHeight="1" x14ac:dyDescent="0.2">
      <c r="I16" s="103"/>
      <c r="K16" s="148"/>
      <c r="L16" s="148"/>
    </row>
    <row r="17" spans="1:12" s="19" customFormat="1" ht="24" customHeight="1" thickBot="1" x14ac:dyDescent="0.35">
      <c r="A17" s="47" t="s">
        <v>192</v>
      </c>
      <c r="B17" s="2"/>
      <c r="C17" s="2"/>
      <c r="D17" s="47"/>
      <c r="E17" s="2"/>
      <c r="F17" s="2"/>
      <c r="G17" s="2"/>
      <c r="H17" s="2"/>
      <c r="I17" s="102">
        <f>SUM(Januar!I18,Februar!I18,März!I18,April!I18,Mai!I18,Juni!I18,Juli!I18,August!I18,September!I18,Oktober!I18,November!I18,Dezember!I18)</f>
        <v>0</v>
      </c>
      <c r="K17" s="147"/>
      <c r="L17" s="147"/>
    </row>
    <row r="18" spans="1:12" s="22" customFormat="1" ht="5.0999999999999996" customHeight="1" x14ac:dyDescent="0.2">
      <c r="I18" s="103"/>
      <c r="K18" s="148"/>
      <c r="L18" s="148"/>
    </row>
    <row r="19" spans="1:12" s="10" customFormat="1" ht="23.1" customHeight="1" x14ac:dyDescent="0.2">
      <c r="A19" s="15" t="s">
        <v>29</v>
      </c>
      <c r="B19" s="15"/>
      <c r="C19" s="15"/>
      <c r="D19" s="15"/>
      <c r="E19" s="15"/>
      <c r="F19" s="15"/>
      <c r="G19" s="15"/>
      <c r="H19" s="15"/>
      <c r="I19" s="111">
        <f>SUM(Januar!I20,Februar!I20,März!I20,April!I20,Mai!I20,Juni!I20,Juli!I20,August!I20,September!I20,Oktober!I20,November!I20,Dezember!I20)</f>
        <v>0</v>
      </c>
      <c r="K19" s="146">
        <f>IF(I19=0,0,1)</f>
        <v>0</v>
      </c>
      <c r="L19" s="146"/>
    </row>
    <row r="20" spans="1:12" s="10" customFormat="1" ht="23.1" customHeight="1" x14ac:dyDescent="0.2">
      <c r="A20" s="15" t="s">
        <v>28</v>
      </c>
      <c r="B20" s="15"/>
      <c r="C20" s="15"/>
      <c r="D20" s="15"/>
      <c r="E20" s="15"/>
      <c r="F20" s="15"/>
      <c r="G20" s="15"/>
      <c r="H20" s="15"/>
      <c r="I20" s="113">
        <f>SUM(Januar!I21,Februar!I21,März!I21,April!I21,Mai!I21,Juni!I21,Juli!I21,August!I21,September!I21,Oktober!I21,November!I21,Dezember!I21)</f>
        <v>0</v>
      </c>
      <c r="K20" s="146">
        <f t="shared" ref="K20:K27" si="1">IF(I20=0,0,1)</f>
        <v>0</v>
      </c>
      <c r="L20" s="146"/>
    </row>
    <row r="21" spans="1:12" s="10" customFormat="1" ht="23.1" customHeight="1" x14ac:dyDescent="0.2">
      <c r="A21" s="15" t="s">
        <v>3</v>
      </c>
      <c r="B21" s="15"/>
      <c r="C21" s="15"/>
      <c r="D21" s="15"/>
      <c r="E21" s="15"/>
      <c r="F21" s="15"/>
      <c r="G21" s="15"/>
      <c r="H21" s="15"/>
      <c r="I21" s="113">
        <f>SUM(Januar!I22,Februar!I22,März!I22,April!I22,Mai!I22,Juni!I22,Juli!I22,August!I22,September!I22,Oktober!I22,November!I22,Dezember!I22)</f>
        <v>0</v>
      </c>
      <c r="K21" s="146">
        <f t="shared" si="1"/>
        <v>0</v>
      </c>
      <c r="L21" s="146"/>
    </row>
    <row r="22" spans="1:12" s="10" customFormat="1" ht="23.1" customHeight="1" x14ac:dyDescent="0.2">
      <c r="A22" s="15" t="s">
        <v>42</v>
      </c>
      <c r="B22" s="15"/>
      <c r="C22" s="15"/>
      <c r="D22" s="15"/>
      <c r="E22" s="15"/>
      <c r="F22" s="15"/>
      <c r="G22" s="15"/>
      <c r="H22" s="15"/>
      <c r="I22" s="113">
        <f>SUM(Januar!I23,Februar!I23,März!I23,April!I23,Mai!I23,Juni!I23,Juli!I23,August!I23,September!I23,Oktober!I23,November!I23,Dezember!I23)</f>
        <v>0</v>
      </c>
      <c r="K22" s="146">
        <f t="shared" si="1"/>
        <v>0</v>
      </c>
      <c r="L22" s="146"/>
    </row>
    <row r="23" spans="1:12" s="10" customFormat="1" ht="23.1" customHeight="1" x14ac:dyDescent="0.2">
      <c r="A23" s="15" t="s">
        <v>4</v>
      </c>
      <c r="B23" s="15"/>
      <c r="C23" s="15"/>
      <c r="D23" s="15"/>
      <c r="E23" s="15"/>
      <c r="F23" s="15"/>
      <c r="G23" s="15"/>
      <c r="H23" s="15"/>
      <c r="I23" s="113">
        <f>SUM(Januar!I24,Februar!I24,März!I24,April!I24,Mai!I24,Juni!I24,Juli!I24,August!I24,September!I24,Oktober!I24,November!I24,Dezember!I24)</f>
        <v>0</v>
      </c>
      <c r="K23" s="146">
        <f t="shared" si="1"/>
        <v>0</v>
      </c>
      <c r="L23" s="146"/>
    </row>
    <row r="24" spans="1:12" s="10" customFormat="1" ht="5.0999999999999996" customHeight="1" x14ac:dyDescent="0.2">
      <c r="A24" s="100"/>
      <c r="B24" s="100"/>
      <c r="C24" s="100"/>
      <c r="D24" s="100"/>
      <c r="E24" s="100"/>
      <c r="F24" s="100" t="s">
        <v>0</v>
      </c>
      <c r="G24" s="100"/>
      <c r="H24" s="100"/>
      <c r="I24" s="103"/>
      <c r="K24" s="146"/>
      <c r="L24" s="146"/>
    </row>
    <row r="25" spans="1:12" s="10" customFormat="1" ht="24" customHeight="1" thickBot="1" x14ac:dyDescent="0.35">
      <c r="A25" s="3" t="s">
        <v>176</v>
      </c>
      <c r="B25" s="3"/>
      <c r="C25" s="3"/>
      <c r="D25" s="3"/>
      <c r="E25" s="16"/>
      <c r="F25" s="16"/>
      <c r="G25" s="27"/>
      <c r="H25" s="16"/>
      <c r="I25" s="102">
        <f>SUM(I19:I23)</f>
        <v>0</v>
      </c>
      <c r="K25" s="146"/>
      <c r="L25" s="146"/>
    </row>
    <row r="26" spans="1:12" s="22" customFormat="1" ht="5.0999999999999996" customHeight="1" x14ac:dyDescent="0.2">
      <c r="I26" s="103"/>
      <c r="K26" s="148"/>
      <c r="L26" s="148"/>
    </row>
    <row r="27" spans="1:12" s="10" customFormat="1" ht="23.1" customHeight="1" x14ac:dyDescent="0.25">
      <c r="A27" s="15" t="s">
        <v>25</v>
      </c>
      <c r="B27" s="116"/>
      <c r="C27" s="15"/>
      <c r="D27" s="15"/>
      <c r="E27" s="15"/>
      <c r="F27" s="15" t="s">
        <v>0</v>
      </c>
      <c r="G27" s="15"/>
      <c r="H27" s="15"/>
      <c r="I27" s="114">
        <f>SUM(Januar!I32,Februar!I32,März!I32,April!I32,Mai!I32,Juni!I32,Juli!I32,August!I32,September!I32,Oktober!I32,November!I32,Dezember!I32)</f>
        <v>0</v>
      </c>
      <c r="K27" s="146">
        <f t="shared" si="1"/>
        <v>0</v>
      </c>
      <c r="L27" s="146"/>
    </row>
    <row r="28" spans="1:12" s="10" customFormat="1" ht="23.1" customHeight="1" x14ac:dyDescent="0.25">
      <c r="A28" s="10" t="s">
        <v>221</v>
      </c>
      <c r="C28" s="15"/>
      <c r="D28" s="15"/>
      <c r="E28" s="15"/>
      <c r="F28" s="15"/>
      <c r="G28" s="15"/>
      <c r="I28" s="115">
        <f>SUM(Januar!I34,Februar!I34,März!I34,April!I34,Mai!I34,Juni!I34,Juli!I34,August!I34,September!I34,Oktober!I34,November!I34,Dezember!I34)</f>
        <v>0</v>
      </c>
      <c r="K28" s="146">
        <f>IF(I28=0,0,1)</f>
        <v>0</v>
      </c>
      <c r="L28" s="146"/>
    </row>
    <row r="29" spans="1:12" s="10" customFormat="1" ht="23.1" customHeight="1" x14ac:dyDescent="0.25">
      <c r="A29" s="10" t="s">
        <v>31</v>
      </c>
      <c r="C29" s="201" t="s">
        <v>0</v>
      </c>
      <c r="D29" s="201"/>
      <c r="E29" s="201"/>
      <c r="F29" s="201"/>
      <c r="G29" s="201"/>
      <c r="I29" s="115">
        <f>SUM(Januar!I35,Februar!I35,März!I35,April!I35,Mai!I35,Juni!I35,Juli!I35,August!I35,September!I35,Oktober!I35,November!I35,Dezember!I35)</f>
        <v>0</v>
      </c>
      <c r="K29" s="146">
        <f>IF(I29=0,0,1)</f>
        <v>0</v>
      </c>
      <c r="L29" s="146"/>
    </row>
    <row r="30" spans="1:12" s="10" customFormat="1" ht="23.1" customHeight="1" x14ac:dyDescent="0.25">
      <c r="C30" s="201"/>
      <c r="D30" s="201"/>
      <c r="E30" s="201"/>
      <c r="F30" s="201"/>
      <c r="G30" s="201"/>
      <c r="I30" s="115">
        <f>SUM(Januar!I36,Februar!I36,März!I36,April!I36,Mai!I36,Juni!I36,Juli!I36,August!I36,September!I36,Oktober!I36,November!I36,Dezember!I36)</f>
        <v>0</v>
      </c>
      <c r="K30" s="146">
        <f>IF(I30=0,0,1)</f>
        <v>0</v>
      </c>
      <c r="L30" s="146"/>
    </row>
    <row r="31" spans="1:12" s="10" customFormat="1" ht="23.1" customHeight="1" x14ac:dyDescent="0.25">
      <c r="A31" s="116"/>
      <c r="B31" s="116"/>
      <c r="C31" s="202" t="s">
        <v>0</v>
      </c>
      <c r="D31" s="202"/>
      <c r="E31" s="202"/>
      <c r="F31" s="202"/>
      <c r="G31" s="202"/>
      <c r="H31" s="116"/>
      <c r="I31" s="115">
        <f>SUM(Januar!I37,Februar!I37,März!I37,April!I37,Mai!I37,Juni!I37,Juli!I37,August!I37,September!I37,Oktober!I37,November!I37,Dezember!I37)</f>
        <v>0</v>
      </c>
      <c r="K31" s="146">
        <f>IF(I31=0,0,1)</f>
        <v>0</v>
      </c>
      <c r="L31" s="146"/>
    </row>
    <row r="32" spans="1:12" s="10" customFormat="1" ht="5.0999999999999996" customHeight="1" x14ac:dyDescent="0.2">
      <c r="F32" s="10" t="s">
        <v>0</v>
      </c>
      <c r="I32" s="103"/>
      <c r="K32" s="146"/>
      <c r="L32" s="146"/>
    </row>
    <row r="33" spans="1:12" ht="24" customHeight="1" thickBot="1" x14ac:dyDescent="0.35">
      <c r="A33" s="3" t="s">
        <v>180</v>
      </c>
      <c r="B33" s="3"/>
      <c r="C33" s="3"/>
      <c r="D33" s="3"/>
      <c r="E33" s="16"/>
      <c r="F33" s="16"/>
      <c r="G33" s="27"/>
      <c r="H33" s="16"/>
      <c r="I33" s="102">
        <f>SUM(Januar!I39,Februar!I39,März!I39,April!I39,Mai!I39,Juni!I39,Juli!I39,August!I39,September!I39,Oktober!I39,November!I39,Dezember!I39)</f>
        <v>0</v>
      </c>
      <c r="K33" s="146"/>
      <c r="L33" s="99"/>
    </row>
    <row r="34" spans="1:12" s="22" customFormat="1" ht="5.0999999999999996" customHeight="1" x14ac:dyDescent="0.2">
      <c r="I34" s="103"/>
      <c r="K34" s="148"/>
      <c r="L34" s="148"/>
    </row>
    <row r="35" spans="1:12" s="10" customFormat="1" ht="23.1" customHeight="1" x14ac:dyDescent="0.25">
      <c r="A35" s="15" t="s">
        <v>6</v>
      </c>
      <c r="B35" s="15"/>
      <c r="C35" s="15"/>
      <c r="D35" s="15"/>
      <c r="E35" s="15"/>
      <c r="F35" s="15"/>
      <c r="G35" s="15"/>
      <c r="H35" s="15"/>
      <c r="I35" s="114">
        <f>SUM(Januar!I43,Februar!I43,März!I43,April!I43,Mai!I43,Juni!I43,Juli!I43,August!I43,September!I43,Oktober!I43,November!I43,Dezember!I43)</f>
        <v>0</v>
      </c>
      <c r="K35" s="146">
        <f>IF(I35=0,0,1)</f>
        <v>0</v>
      </c>
      <c r="L35" s="146"/>
    </row>
    <row r="36" spans="1:12" s="10" customFormat="1" ht="23.1" customHeight="1" x14ac:dyDescent="0.25">
      <c r="A36" s="15" t="s">
        <v>9</v>
      </c>
      <c r="B36" s="15"/>
      <c r="C36" s="201"/>
      <c r="D36" s="201"/>
      <c r="E36" s="201"/>
      <c r="F36" s="201"/>
      <c r="G36" s="201"/>
      <c r="H36" s="15"/>
      <c r="I36" s="115">
        <f>SUM(Januar!I44,Februar!I44,März!I44,April!I44,Mai!I44,Juni!I44,Juli!I44,August!I44,September!I44,Oktober!I44,November!I44,Dezember!I44)</f>
        <v>0</v>
      </c>
      <c r="K36" s="146">
        <f>IF(I36=0,0,1)</f>
        <v>0</v>
      </c>
      <c r="L36" s="146"/>
    </row>
    <row r="37" spans="1:12" s="10" customFormat="1" ht="23.1" customHeight="1" x14ac:dyDescent="0.25">
      <c r="A37" s="15" t="s">
        <v>5</v>
      </c>
      <c r="B37" s="15"/>
      <c r="C37" s="201" t="s">
        <v>0</v>
      </c>
      <c r="D37" s="201"/>
      <c r="E37" s="201"/>
      <c r="F37" s="201"/>
      <c r="G37" s="201"/>
      <c r="H37" s="15"/>
      <c r="I37" s="115">
        <f>SUM(Januar!I45,Februar!I45,März!I45,April!I45,Mai!I45,Juni!I45,Juli!I45,August!I45,September!I45,Oktober!I45,November!I45,Dezember!I45)</f>
        <v>0</v>
      </c>
      <c r="K37" s="146">
        <f>IF(I37=0,0,1)</f>
        <v>0</v>
      </c>
      <c r="L37" s="146"/>
    </row>
    <row r="38" spans="1:12" ht="24" customHeight="1" thickBot="1" x14ac:dyDescent="0.35">
      <c r="A38" s="2" t="s">
        <v>7</v>
      </c>
      <c r="B38" s="2"/>
      <c r="C38" s="2"/>
      <c r="D38" s="100"/>
      <c r="E38" s="100"/>
      <c r="F38" s="100"/>
      <c r="G38" s="100"/>
      <c r="H38" s="16"/>
      <c r="I38" s="117">
        <f>SUM(Januar!I47,Februar!I47,März!I47,April!I47,Mai!I47,Juni!I47,Juli!I47,August!I47,September!I47,Oktober!I47,November!I47,Dezember!I47)</f>
        <v>0</v>
      </c>
    </row>
    <row r="39" spans="1:12" s="10" customFormat="1" ht="5.0999999999999996" customHeight="1" x14ac:dyDescent="0.2">
      <c r="A39" s="100"/>
      <c r="B39" s="100"/>
      <c r="C39" s="100"/>
      <c r="D39" s="100"/>
      <c r="E39" s="100"/>
      <c r="F39" s="100"/>
      <c r="G39" s="100"/>
      <c r="H39" s="100"/>
      <c r="I39" s="103"/>
    </row>
    <row r="40" spans="1:12" ht="24" customHeight="1" thickBot="1" x14ac:dyDescent="0.35">
      <c r="A40" s="30" t="s">
        <v>36</v>
      </c>
      <c r="B40" s="4"/>
      <c r="C40" s="4"/>
      <c r="D40" s="4"/>
      <c r="E40" s="17"/>
      <c r="F40" s="17"/>
      <c r="G40" s="17"/>
      <c r="H40" s="17"/>
      <c r="I40" s="109">
        <f>SUM(Januar!I49,Februar!I49,März!I49,April!I49,Mai!I49,Juni!I49,Juli!I49,August!I49,September!I49,Oktober!I49,November!I49,Dezember!I49)</f>
        <v>0</v>
      </c>
    </row>
    <row r="41" spans="1:12" ht="5.0999999999999996" customHeight="1" x14ac:dyDescent="0.3">
      <c r="A41" s="4"/>
      <c r="B41" s="4"/>
      <c r="C41" s="4"/>
      <c r="D41" s="4"/>
      <c r="E41" s="17"/>
      <c r="F41" s="17"/>
      <c r="G41" s="17"/>
      <c r="H41" s="17"/>
      <c r="I41" s="18"/>
    </row>
    <row r="42" spans="1:12" x14ac:dyDescent="0.2">
      <c r="A42" s="23" t="s">
        <v>47</v>
      </c>
      <c r="B42" s="23"/>
      <c r="C42" s="23"/>
      <c r="D42" s="1" t="str">
        <f>IF(Stammdaten!E54&lt;&gt;"",Stammdaten!E54,"")</f>
        <v/>
      </c>
      <c r="E42" s="23"/>
    </row>
    <row r="43" spans="1:12" ht="7.5" customHeight="1" x14ac:dyDescent="0.2">
      <c r="A43" s="23"/>
      <c r="B43" s="23"/>
      <c r="C43" s="23"/>
      <c r="D43" s="1" t="str">
        <f>IF(Stammdaten!E55&lt;&gt;0,Stammdaten!E55,"")</f>
        <v/>
      </c>
      <c r="E43" s="23"/>
    </row>
    <row r="44" spans="1:12" ht="8.25" customHeight="1" x14ac:dyDescent="0.2">
      <c r="A44" s="23"/>
      <c r="B44" s="23"/>
      <c r="C44" s="23"/>
      <c r="D44" s="1" t="str">
        <f>IF(Stammdaten!E56&lt;&gt;0,Stammdaten!E56,"")</f>
        <v/>
      </c>
      <c r="E44" s="23"/>
    </row>
    <row r="46" spans="1:12" x14ac:dyDescent="0.2">
      <c r="A46" s="1" t="s">
        <v>175</v>
      </c>
      <c r="F46" s="10" t="s">
        <v>49</v>
      </c>
    </row>
    <row r="47" spans="1:12" x14ac:dyDescent="0.2">
      <c r="E47" s="23"/>
      <c r="F47" s="23" t="s">
        <v>48</v>
      </c>
    </row>
  </sheetData>
  <sheetProtection algorithmName="SHA-512" hashValue="y2uSERu+IGe+LEcQ+2iZebYldob8n+S8xrxfV7ov/GmEO3sED/ICyBejLTtObYuh50QS+9XUbNLprYnCwQP1dQ==" saltValue="hFSHBu4zWkN+g6xfpFq/Tw==" spinCount="100000" sheet="1" formatCells="0" selectLockedCells="1"/>
  <mergeCells count="10">
    <mergeCell ref="G7:I7"/>
    <mergeCell ref="F8:G8"/>
    <mergeCell ref="C29:G29"/>
    <mergeCell ref="C30:G30"/>
    <mergeCell ref="C37:G37"/>
    <mergeCell ref="C31:G31"/>
    <mergeCell ref="C13:G13"/>
    <mergeCell ref="C14:G14"/>
    <mergeCell ref="C15:G15"/>
    <mergeCell ref="C36:G36"/>
  </mergeCells>
  <phoneticPr fontId="9" type="noConversion"/>
  <dataValidations count="1">
    <dataValidation type="list" allowBlank="1" showInputMessage="1" showErrorMessage="1" sqref="B7:B8" xr:uid="{00000000-0002-0000-0E00-000000000000}">
      <formula1>$M$3:$M$4</formula1>
    </dataValidation>
  </dataValidations>
  <printOptions gridLinesSet="0"/>
  <pageMargins left="0.78740157480314965" right="0.55118110236220474" top="0.47244094488188981" bottom="0.78740157480314965" header="0.51181102362204722" footer="0.31496062992125984"/>
  <pageSetup paperSize="9" scale="95" orientation="portrait" horizontalDpi="4294967292" verticalDpi="300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9"/>
  <dimension ref="A1:AH92"/>
  <sheetViews>
    <sheetView zoomScale="115" zoomScaleNormal="115" workbookViewId="0">
      <selection activeCell="Q36" sqref="Q36:X36"/>
    </sheetView>
  </sheetViews>
  <sheetFormatPr baseColWidth="10" defaultRowHeight="12.75" x14ac:dyDescent="0.2"/>
  <cols>
    <col min="1" max="1" width="2" customWidth="1"/>
    <col min="2" max="2" width="2.140625" customWidth="1"/>
    <col min="3" max="3" width="1.85546875" customWidth="1"/>
    <col min="4" max="4" width="3.28515625" customWidth="1"/>
    <col min="5" max="5" width="1.7109375" customWidth="1"/>
    <col min="6" max="6" width="5.42578125" customWidth="1"/>
    <col min="7" max="7" width="1.7109375" customWidth="1"/>
    <col min="8" max="8" width="3" customWidth="1"/>
    <col min="9" max="9" width="2.42578125" customWidth="1"/>
    <col min="10" max="10" width="3.85546875" customWidth="1"/>
    <col min="11" max="11" width="3.140625" customWidth="1"/>
    <col min="12" max="12" width="3.5703125" customWidth="1"/>
    <col min="13" max="13" width="2.42578125" customWidth="1"/>
    <col min="14" max="14" width="3.28515625" customWidth="1"/>
    <col min="15" max="15" width="4.85546875" customWidth="1"/>
    <col min="16" max="16" width="4.140625" customWidth="1"/>
    <col min="17" max="18" width="3.28515625" customWidth="1"/>
    <col min="19" max="19" width="4.85546875" customWidth="1"/>
    <col min="20" max="20" width="3.5703125" customWidth="1"/>
    <col min="21" max="21" width="5.42578125" customWidth="1"/>
    <col min="22" max="22" width="1.7109375" customWidth="1"/>
    <col min="23" max="23" width="12" customWidth="1"/>
    <col min="24" max="24" width="2.5703125" customWidth="1"/>
    <col min="25" max="25" width="2.140625" customWidth="1"/>
    <col min="26" max="26" width="14.42578125" customWidth="1"/>
    <col min="27" max="27" width="1.7109375" customWidth="1"/>
  </cols>
  <sheetData>
    <row r="1" spans="1:34" ht="15" customHeight="1" x14ac:dyDescent="0.25">
      <c r="A1" s="48"/>
      <c r="B1" s="48"/>
      <c r="C1" s="48"/>
      <c r="D1" s="49" t="s">
        <v>51</v>
      </c>
      <c r="F1" s="92" t="s">
        <v>52</v>
      </c>
      <c r="G1" s="48"/>
      <c r="H1" s="75" t="s">
        <v>53</v>
      </c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48"/>
    </row>
    <row r="2" spans="1:34" ht="3.75" customHeight="1" x14ac:dyDescent="0.2">
      <c r="A2" s="48"/>
      <c r="B2" s="48"/>
      <c r="C2" s="48"/>
      <c r="D2" s="49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52"/>
      <c r="T2" s="53"/>
      <c r="U2" s="52"/>
      <c r="V2" s="52"/>
      <c r="W2" s="52"/>
      <c r="X2" s="52"/>
      <c r="Y2" s="80"/>
      <c r="Z2" s="54"/>
      <c r="AA2" s="48"/>
    </row>
    <row r="3" spans="1:34" ht="14.25" customHeight="1" thickBot="1" x14ac:dyDescent="0.3">
      <c r="A3" s="48"/>
      <c r="B3" s="48"/>
      <c r="C3" s="48"/>
      <c r="D3" s="49" t="s">
        <v>54</v>
      </c>
      <c r="F3" s="92"/>
      <c r="G3" s="48"/>
      <c r="H3" s="74" t="s">
        <v>55</v>
      </c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48"/>
      <c r="AC3" s="25" t="s">
        <v>171</v>
      </c>
    </row>
    <row r="4" spans="1:34" ht="4.5" customHeight="1" x14ac:dyDescent="0.2">
      <c r="A4" s="48"/>
      <c r="B4" s="48"/>
      <c r="C4" s="48"/>
      <c r="D4" s="49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57"/>
      <c r="U4" s="48"/>
      <c r="V4" s="48"/>
      <c r="W4" s="48"/>
      <c r="X4" s="48"/>
      <c r="Y4" s="55"/>
      <c r="Z4" s="56"/>
      <c r="AA4" s="48"/>
      <c r="AC4" s="203" t="s">
        <v>172</v>
      </c>
      <c r="AD4" s="204"/>
      <c r="AE4" s="204"/>
      <c r="AF4" s="204"/>
      <c r="AG4" s="204"/>
      <c r="AH4" s="205"/>
    </row>
    <row r="5" spans="1:34" ht="9.75" customHeight="1" x14ac:dyDescent="0.2">
      <c r="A5" s="48"/>
      <c r="B5" s="48"/>
      <c r="C5" s="48"/>
      <c r="D5" s="49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57"/>
      <c r="T5" s="57"/>
      <c r="U5" s="48"/>
      <c r="V5" s="48"/>
      <c r="W5" s="58" t="s">
        <v>56</v>
      </c>
      <c r="X5" s="58"/>
      <c r="Y5" s="55"/>
      <c r="Z5" s="56"/>
      <c r="AA5" s="48"/>
      <c r="AC5" s="206"/>
      <c r="AD5" s="207"/>
      <c r="AE5" s="207"/>
      <c r="AF5" s="207"/>
      <c r="AG5" s="207"/>
      <c r="AH5" s="208"/>
    </row>
    <row r="6" spans="1:34" ht="12" customHeight="1" x14ac:dyDescent="0.2">
      <c r="A6" s="48"/>
      <c r="B6" s="48"/>
      <c r="C6" s="48"/>
      <c r="D6" s="49" t="s">
        <v>57</v>
      </c>
      <c r="F6" s="224" t="s">
        <v>58</v>
      </c>
      <c r="G6" s="225"/>
      <c r="H6" s="225"/>
      <c r="I6" s="225"/>
      <c r="J6" s="225"/>
      <c r="K6" s="225"/>
      <c r="L6" s="48"/>
      <c r="M6" s="225">
        <f>Stammdaten!B14</f>
        <v>0</v>
      </c>
      <c r="N6" s="225"/>
      <c r="O6" s="225"/>
      <c r="P6" s="225"/>
      <c r="Q6" s="225"/>
      <c r="R6" s="225"/>
      <c r="S6" s="48"/>
      <c r="T6" s="80" t="s">
        <v>59</v>
      </c>
      <c r="U6" s="50"/>
      <c r="V6" s="48"/>
      <c r="W6" s="58" t="s">
        <v>60</v>
      </c>
      <c r="X6" s="58"/>
      <c r="Y6" s="55"/>
      <c r="Z6" s="56"/>
      <c r="AA6" s="48"/>
      <c r="AC6" s="206"/>
      <c r="AD6" s="207"/>
      <c r="AE6" s="207"/>
      <c r="AF6" s="207"/>
      <c r="AG6" s="207"/>
      <c r="AH6" s="208"/>
    </row>
    <row r="7" spans="1:34" ht="10.5" customHeight="1" x14ac:dyDescent="0.2">
      <c r="A7" s="48"/>
      <c r="B7" s="48"/>
      <c r="C7" s="48"/>
      <c r="D7" s="49"/>
      <c r="F7" s="58" t="s">
        <v>61</v>
      </c>
      <c r="G7" s="48"/>
      <c r="H7" s="48"/>
      <c r="I7" s="48"/>
      <c r="J7" s="48"/>
      <c r="K7" s="48"/>
      <c r="L7" s="48"/>
      <c r="M7" s="58" t="s">
        <v>62</v>
      </c>
      <c r="N7" s="48"/>
      <c r="O7" s="48"/>
      <c r="P7" s="48"/>
      <c r="Q7" s="48"/>
      <c r="R7" s="48"/>
      <c r="S7" s="48"/>
      <c r="T7" s="57"/>
      <c r="U7" s="48"/>
      <c r="V7" s="48"/>
      <c r="W7" s="58" t="s">
        <v>63</v>
      </c>
      <c r="X7" s="58"/>
      <c r="Y7" s="55"/>
      <c r="Z7" s="56"/>
      <c r="AA7" s="48"/>
      <c r="AC7" s="206"/>
      <c r="AD7" s="207"/>
      <c r="AE7" s="207"/>
      <c r="AF7" s="207"/>
      <c r="AG7" s="207"/>
      <c r="AH7" s="208"/>
    </row>
    <row r="8" spans="1:34" ht="4.5" customHeight="1" thickBot="1" x14ac:dyDescent="0.25">
      <c r="A8" s="48"/>
      <c r="B8" s="48"/>
      <c r="C8" s="48"/>
      <c r="D8" s="49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57"/>
      <c r="U8" s="48"/>
      <c r="V8" s="48"/>
      <c r="W8" s="48"/>
      <c r="X8" s="48"/>
      <c r="Y8" s="55"/>
      <c r="Z8" s="56"/>
      <c r="AA8" s="48"/>
      <c r="AC8" s="209"/>
      <c r="AD8" s="210"/>
      <c r="AE8" s="210"/>
      <c r="AF8" s="210"/>
      <c r="AG8" s="210"/>
      <c r="AH8" s="211"/>
    </row>
    <row r="9" spans="1:34" ht="7.5" customHeight="1" x14ac:dyDescent="0.2">
      <c r="A9" s="48"/>
      <c r="B9" s="48"/>
      <c r="C9" s="48"/>
      <c r="D9" s="49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57"/>
      <c r="U9" s="48"/>
      <c r="V9" s="48"/>
      <c r="W9" s="58" t="s">
        <v>64</v>
      </c>
      <c r="X9" s="58"/>
      <c r="Y9" s="55"/>
      <c r="Z9" s="56"/>
      <c r="AA9" s="48"/>
    </row>
    <row r="10" spans="1:34" ht="11.25" customHeight="1" x14ac:dyDescent="0.2">
      <c r="A10" s="48"/>
      <c r="B10" s="48"/>
      <c r="C10" s="48"/>
      <c r="D10" s="49" t="s">
        <v>65</v>
      </c>
      <c r="F10" s="225">
        <f>Stammdaten!B3</f>
        <v>2026</v>
      </c>
      <c r="G10" s="225"/>
      <c r="H10" s="225"/>
      <c r="I10" s="48"/>
      <c r="J10" s="53" t="s">
        <v>66</v>
      </c>
      <c r="K10" s="226"/>
      <c r="L10" s="227"/>
      <c r="M10" s="227"/>
      <c r="N10" s="48"/>
      <c r="O10" s="226"/>
      <c r="P10" s="227"/>
      <c r="Q10" s="48"/>
      <c r="R10" s="48"/>
      <c r="S10" s="48"/>
      <c r="T10" s="80" t="s">
        <v>67</v>
      </c>
      <c r="U10" s="50"/>
      <c r="V10" s="48"/>
      <c r="W10" s="58" t="s">
        <v>68</v>
      </c>
      <c r="X10" s="58"/>
      <c r="Y10" s="55"/>
      <c r="Z10" s="56"/>
      <c r="AA10" s="48"/>
    </row>
    <row r="11" spans="1:34" ht="10.5" customHeight="1" x14ac:dyDescent="0.2">
      <c r="A11" s="48"/>
      <c r="B11" s="48"/>
      <c r="C11" s="48"/>
      <c r="D11" s="49"/>
      <c r="F11" s="58" t="s">
        <v>69</v>
      </c>
      <c r="G11" s="48"/>
      <c r="H11" s="48"/>
      <c r="I11" s="48"/>
      <c r="J11" s="48"/>
      <c r="K11" s="58" t="s">
        <v>70</v>
      </c>
      <c r="L11" s="48"/>
      <c r="M11" s="48"/>
      <c r="N11" s="48"/>
      <c r="O11" s="58" t="s">
        <v>71</v>
      </c>
      <c r="P11" s="48"/>
      <c r="Q11" s="48"/>
      <c r="R11" s="48"/>
      <c r="S11" s="48"/>
      <c r="T11" s="57"/>
      <c r="U11" s="48"/>
      <c r="V11" s="48"/>
      <c r="W11" s="58" t="s">
        <v>72</v>
      </c>
      <c r="X11" s="58"/>
      <c r="Y11" s="55"/>
      <c r="Z11" s="56"/>
      <c r="AA11" s="48"/>
    </row>
    <row r="12" spans="1:34" ht="6" customHeight="1" x14ac:dyDescent="0.2">
      <c r="A12" s="48"/>
      <c r="B12" s="48"/>
      <c r="C12" s="48"/>
      <c r="D12" s="49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57"/>
      <c r="U12" s="48"/>
      <c r="V12" s="48"/>
      <c r="W12" s="48"/>
      <c r="X12" s="48"/>
      <c r="Y12" s="55"/>
      <c r="Z12" s="56"/>
      <c r="AA12" s="48"/>
    </row>
    <row r="13" spans="1:34" ht="9.75" customHeight="1" x14ac:dyDescent="0.2">
      <c r="A13" s="48"/>
      <c r="B13" s="48"/>
      <c r="C13" s="48"/>
      <c r="D13" s="49" t="s">
        <v>73</v>
      </c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57"/>
      <c r="U13" s="48"/>
      <c r="V13" s="48"/>
      <c r="W13" s="48"/>
      <c r="X13" s="48"/>
      <c r="Y13" s="55"/>
      <c r="Z13" s="56"/>
      <c r="AA13" s="48"/>
    </row>
    <row r="14" spans="1:34" ht="12.2" customHeight="1" x14ac:dyDescent="0.2">
      <c r="A14" s="48"/>
      <c r="B14" s="48"/>
      <c r="C14" s="48"/>
      <c r="D14" s="49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228">
        <f>Stammdaten!B17</f>
        <v>0</v>
      </c>
      <c r="S14" s="228"/>
      <c r="T14" s="228"/>
      <c r="U14" s="228"/>
      <c r="V14" s="228"/>
      <c r="W14" s="228"/>
      <c r="X14" s="228"/>
      <c r="Y14" s="55"/>
      <c r="Z14" s="56"/>
      <c r="AA14" s="48"/>
    </row>
    <row r="15" spans="1:34" ht="12.2" customHeight="1" x14ac:dyDescent="0.2">
      <c r="A15" s="48"/>
      <c r="B15" s="48"/>
      <c r="C15" s="48"/>
      <c r="D15" s="49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144">
        <f>Stammdaten!B11</f>
        <v>0</v>
      </c>
      <c r="S15" s="144"/>
      <c r="T15" s="144"/>
      <c r="U15" s="144"/>
      <c r="V15" s="144"/>
      <c r="W15" s="144"/>
      <c r="X15" s="144"/>
      <c r="Y15" s="55"/>
      <c r="Z15" s="56"/>
      <c r="AA15" s="48"/>
    </row>
    <row r="16" spans="1:34" ht="12.2" customHeight="1" x14ac:dyDescent="0.2">
      <c r="A16" s="48"/>
      <c r="B16" s="48"/>
      <c r="C16" s="48"/>
      <c r="D16" s="49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144">
        <f>Stammdaten!B12</f>
        <v>0</v>
      </c>
      <c r="S16" s="144"/>
      <c r="T16" s="144"/>
      <c r="U16" s="144"/>
      <c r="V16" s="144"/>
      <c r="W16" s="144"/>
      <c r="X16" s="144"/>
      <c r="Y16" s="55"/>
      <c r="Z16" s="56"/>
      <c r="AA16" s="48"/>
    </row>
    <row r="17" spans="1:27" ht="12.2" customHeight="1" x14ac:dyDescent="0.2">
      <c r="A17" s="48"/>
      <c r="B17" s="48"/>
      <c r="C17" s="48"/>
      <c r="D17" s="49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144">
        <f>Stammdaten!B13</f>
        <v>0</v>
      </c>
      <c r="S17" s="144"/>
      <c r="T17" s="144"/>
      <c r="U17" s="144"/>
      <c r="V17" s="144"/>
      <c r="W17" s="144"/>
      <c r="X17" s="144"/>
      <c r="Y17" s="55"/>
      <c r="Z17" s="56"/>
      <c r="AA17" s="48"/>
    </row>
    <row r="18" spans="1:27" ht="4.5" customHeight="1" x14ac:dyDescent="0.2">
      <c r="A18" s="48"/>
      <c r="B18" s="48"/>
      <c r="C18" s="48"/>
      <c r="D18" s="49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229" t="s">
        <v>58</v>
      </c>
      <c r="S18" s="229"/>
      <c r="T18" s="229"/>
      <c r="U18" s="229"/>
      <c r="V18" s="229"/>
      <c r="W18" s="229"/>
      <c r="X18" s="229"/>
      <c r="Y18" s="55"/>
      <c r="Z18" s="56"/>
      <c r="AA18" s="48"/>
    </row>
    <row r="19" spans="1:27" ht="3.75" customHeight="1" x14ac:dyDescent="0.2">
      <c r="A19" s="48"/>
      <c r="B19" s="48"/>
      <c r="C19" s="48"/>
      <c r="D19" s="49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229" t="s">
        <v>58</v>
      </c>
      <c r="S19" s="229"/>
      <c r="T19" s="229"/>
      <c r="U19" s="229"/>
      <c r="V19" s="229"/>
      <c r="W19" s="229"/>
      <c r="X19" s="229"/>
      <c r="Y19" s="55"/>
      <c r="Z19" s="56"/>
      <c r="AA19" s="48"/>
    </row>
    <row r="20" spans="1:27" ht="9.75" customHeight="1" x14ac:dyDescent="0.2">
      <c r="A20" s="48"/>
      <c r="B20" s="48"/>
      <c r="C20" s="48"/>
      <c r="D20" s="49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57"/>
      <c r="U20" s="48"/>
      <c r="V20" s="48"/>
      <c r="W20" s="48"/>
      <c r="X20" s="48"/>
      <c r="Y20" s="55"/>
      <c r="Z20" s="58" t="s">
        <v>74</v>
      </c>
      <c r="AA20" s="48"/>
    </row>
    <row r="21" spans="1:27" ht="8.25" customHeight="1" x14ac:dyDescent="0.2">
      <c r="A21" s="48"/>
      <c r="B21" s="48"/>
      <c r="C21" s="48"/>
      <c r="D21" s="49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57"/>
      <c r="U21" s="48"/>
      <c r="V21" s="48"/>
      <c r="W21" s="48"/>
      <c r="X21" s="48"/>
      <c r="Y21" s="55"/>
      <c r="Z21" s="58" t="s">
        <v>75</v>
      </c>
      <c r="AA21" s="48"/>
    </row>
    <row r="22" spans="1:27" ht="11.25" customHeight="1" x14ac:dyDescent="0.2">
      <c r="A22" s="48"/>
      <c r="B22" s="48"/>
      <c r="C22" s="48"/>
      <c r="D22" s="49" t="s">
        <v>76</v>
      </c>
      <c r="F22" s="48" t="s">
        <v>77</v>
      </c>
      <c r="G22" s="48"/>
      <c r="H22" s="58" t="s">
        <v>78</v>
      </c>
      <c r="I22" s="48"/>
      <c r="J22" s="48"/>
      <c r="K22" s="48"/>
      <c r="L22" s="48"/>
      <c r="M22" s="48"/>
      <c r="N22" s="48"/>
      <c r="O22" s="48"/>
      <c r="P22" s="48" t="s">
        <v>79</v>
      </c>
      <c r="Q22" s="48"/>
      <c r="R22" s="48"/>
      <c r="S22" s="59"/>
      <c r="T22" s="60"/>
      <c r="U22" s="48"/>
      <c r="V22" s="48"/>
      <c r="W22" s="48"/>
      <c r="X22" s="48"/>
      <c r="Y22" s="55"/>
      <c r="Z22" s="61" t="s">
        <v>80</v>
      </c>
      <c r="AA22" s="48"/>
    </row>
    <row r="23" spans="1:27" ht="11.25" customHeight="1" x14ac:dyDescent="0.2">
      <c r="A23" s="48"/>
      <c r="B23" s="48"/>
      <c r="C23" s="48"/>
      <c r="D23" s="49"/>
      <c r="F23" s="48" t="s">
        <v>81</v>
      </c>
      <c r="G23" s="48"/>
      <c r="H23" s="58" t="s">
        <v>82</v>
      </c>
      <c r="I23" s="48"/>
      <c r="J23" s="48"/>
      <c r="K23" s="48"/>
      <c r="L23" s="48"/>
      <c r="M23" s="48"/>
      <c r="N23" s="48"/>
      <c r="O23" s="48"/>
      <c r="P23" s="48" t="s">
        <v>79</v>
      </c>
      <c r="Q23" s="48"/>
      <c r="R23" s="48"/>
      <c r="S23" s="48"/>
      <c r="T23" s="57"/>
      <c r="U23" s="48"/>
      <c r="V23" s="48"/>
      <c r="W23" s="48"/>
      <c r="X23" s="48"/>
      <c r="Y23" s="55"/>
      <c r="Z23" s="56"/>
      <c r="AA23" s="48"/>
    </row>
    <row r="24" spans="1:27" ht="12" customHeight="1" x14ac:dyDescent="0.2">
      <c r="A24" s="48"/>
      <c r="B24" s="48"/>
      <c r="C24" s="48"/>
      <c r="D24" s="49"/>
      <c r="F24" s="62" t="s">
        <v>83</v>
      </c>
      <c r="G24" s="62"/>
      <c r="H24" s="63" t="s">
        <v>84</v>
      </c>
      <c r="I24" s="62"/>
      <c r="J24" s="62"/>
      <c r="K24" s="62"/>
      <c r="L24" s="62"/>
      <c r="M24" s="62"/>
      <c r="N24" s="62"/>
      <c r="O24" s="62"/>
      <c r="P24" s="62" t="s">
        <v>85</v>
      </c>
      <c r="Q24" s="62"/>
      <c r="R24" s="62"/>
      <c r="S24" s="62"/>
      <c r="T24" s="64"/>
      <c r="U24" s="62"/>
      <c r="V24" s="62"/>
      <c r="W24" s="62"/>
      <c r="X24" s="62"/>
      <c r="Y24" s="55"/>
      <c r="Z24" s="94">
        <f>Lohnzusammenstellung!I11+Lohnzusammenstellung!I12+Lohnzusammenstellung!I35-Lohnzusammenstellung!I27</f>
        <v>0</v>
      </c>
      <c r="AA24" s="48"/>
    </row>
    <row r="25" spans="1:27" ht="4.5" customHeight="1" x14ac:dyDescent="0.2">
      <c r="A25" s="48"/>
      <c r="B25" s="48"/>
      <c r="C25" s="48"/>
      <c r="D25" s="49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57"/>
      <c r="U25" s="48"/>
      <c r="V25" s="48"/>
      <c r="W25" s="48"/>
      <c r="X25" s="48"/>
      <c r="Y25" s="55"/>
      <c r="Z25" s="56"/>
      <c r="AA25" s="48"/>
    </row>
    <row r="26" spans="1:27" ht="12" customHeight="1" x14ac:dyDescent="0.2">
      <c r="A26" s="48"/>
      <c r="B26" s="48"/>
      <c r="C26" s="48"/>
      <c r="D26" s="49" t="s">
        <v>86</v>
      </c>
      <c r="F26" s="48" t="s">
        <v>87</v>
      </c>
      <c r="G26" s="48"/>
      <c r="H26" s="48"/>
      <c r="I26" s="48"/>
      <c r="J26" s="48"/>
      <c r="K26" s="48"/>
      <c r="L26" s="80">
        <v>2.1</v>
      </c>
      <c r="M26" s="62" t="s">
        <v>88</v>
      </c>
      <c r="N26" s="62"/>
      <c r="O26" s="62"/>
      <c r="P26" s="62"/>
      <c r="Q26" s="62"/>
      <c r="R26" s="62"/>
      <c r="S26" s="62"/>
      <c r="T26" s="64"/>
      <c r="U26" s="62"/>
      <c r="V26" s="62"/>
      <c r="W26" s="62"/>
      <c r="X26" s="62"/>
      <c r="Y26" s="55" t="s">
        <v>89</v>
      </c>
      <c r="Z26" s="65">
        <f>Lohnzusammenstellung!I27</f>
        <v>0</v>
      </c>
      <c r="AA26" s="48"/>
    </row>
    <row r="27" spans="1:27" ht="9" customHeight="1" x14ac:dyDescent="0.2">
      <c r="A27" s="48"/>
      <c r="B27" s="48"/>
      <c r="C27" s="48"/>
      <c r="D27" s="49"/>
      <c r="F27" s="48" t="s">
        <v>90</v>
      </c>
      <c r="G27" s="48"/>
      <c r="H27" s="48"/>
      <c r="I27" s="48"/>
      <c r="J27" s="48"/>
      <c r="K27" s="48"/>
      <c r="L27" s="53"/>
      <c r="M27" s="48"/>
      <c r="N27" s="48"/>
      <c r="O27" s="48"/>
      <c r="P27" s="48"/>
      <c r="Q27" s="48"/>
      <c r="R27" s="48"/>
      <c r="S27" s="48"/>
      <c r="T27" s="57"/>
      <c r="U27" s="48"/>
      <c r="V27" s="48"/>
      <c r="W27" s="48"/>
      <c r="X27" s="48"/>
      <c r="Y27" s="55"/>
      <c r="Z27" s="56"/>
      <c r="AA27" s="48"/>
    </row>
    <row r="28" spans="1:27" x14ac:dyDescent="0.2">
      <c r="A28" s="48"/>
      <c r="B28" s="48"/>
      <c r="C28" s="48"/>
      <c r="D28" s="49"/>
      <c r="F28" s="48" t="s">
        <v>91</v>
      </c>
      <c r="G28" s="48"/>
      <c r="H28" s="48"/>
      <c r="I28" s="48"/>
      <c r="J28" s="48"/>
      <c r="K28" s="48"/>
      <c r="L28" s="80">
        <v>2.2000000000000002</v>
      </c>
      <c r="M28" s="62" t="s">
        <v>92</v>
      </c>
      <c r="N28" s="62"/>
      <c r="O28" s="62"/>
      <c r="P28" s="62"/>
      <c r="Q28" s="62"/>
      <c r="R28" s="62"/>
      <c r="S28" s="62"/>
      <c r="T28" s="64"/>
      <c r="U28" s="62"/>
      <c r="V28" s="62"/>
      <c r="W28" s="62"/>
      <c r="X28" s="62"/>
      <c r="Y28" s="55" t="s">
        <v>89</v>
      </c>
      <c r="Z28" s="65"/>
      <c r="AA28" s="48"/>
    </row>
    <row r="29" spans="1:27" ht="4.5" customHeight="1" x14ac:dyDescent="0.2">
      <c r="A29" s="48"/>
      <c r="B29" s="48"/>
      <c r="C29" s="48"/>
      <c r="D29" s="49"/>
      <c r="F29" s="48"/>
      <c r="G29" s="48"/>
      <c r="H29" s="48"/>
      <c r="I29" s="48"/>
      <c r="J29" s="48"/>
      <c r="K29" s="48"/>
      <c r="L29" s="53"/>
      <c r="M29" s="48"/>
      <c r="N29" s="48"/>
      <c r="O29" s="48"/>
      <c r="P29" s="48"/>
      <c r="Q29" s="48"/>
      <c r="R29" s="48"/>
      <c r="S29" s="48"/>
      <c r="T29" s="57"/>
      <c r="U29" s="48"/>
      <c r="V29" s="48"/>
      <c r="W29" s="48"/>
      <c r="X29" s="48"/>
      <c r="Y29" s="55"/>
      <c r="Z29" s="66"/>
      <c r="AA29" s="48"/>
    </row>
    <row r="30" spans="1:27" ht="10.5" customHeight="1" x14ac:dyDescent="0.2">
      <c r="A30" s="48"/>
      <c r="B30" s="48"/>
      <c r="C30" s="48"/>
      <c r="D30" s="49"/>
      <c r="F30" s="48"/>
      <c r="G30" s="48"/>
      <c r="H30" s="48"/>
      <c r="I30" s="48"/>
      <c r="J30" s="48"/>
      <c r="K30" s="48"/>
      <c r="L30" s="80">
        <v>2.2999999999999998</v>
      </c>
      <c r="M30" s="48" t="s">
        <v>93</v>
      </c>
      <c r="N30" s="48"/>
      <c r="O30" s="48"/>
      <c r="P30" s="48"/>
      <c r="Q30" s="217"/>
      <c r="R30" s="217"/>
      <c r="S30" s="217"/>
      <c r="T30" s="217"/>
      <c r="U30" s="217"/>
      <c r="V30" s="217"/>
      <c r="W30" s="217"/>
      <c r="X30" s="217"/>
      <c r="Y30" s="55" t="s">
        <v>89</v>
      </c>
      <c r="Z30" s="65">
        <f>SUM(Lohnzusammenstellung!I13+Lohnzusammenstellung!I14+Lohnzusammenstellung!I15)</f>
        <v>0</v>
      </c>
      <c r="AA30" s="48"/>
    </row>
    <row r="31" spans="1:27" ht="9" customHeight="1" x14ac:dyDescent="0.2">
      <c r="A31" s="48"/>
      <c r="B31" s="48"/>
      <c r="C31" s="48"/>
      <c r="D31" s="49"/>
      <c r="F31" s="48"/>
      <c r="G31" s="48"/>
      <c r="H31" s="48"/>
      <c r="I31" s="48"/>
      <c r="J31" s="48"/>
      <c r="K31" s="48"/>
      <c r="L31" s="48"/>
      <c r="M31" s="58" t="s">
        <v>94</v>
      </c>
      <c r="N31" s="48"/>
      <c r="O31" s="48"/>
      <c r="P31" s="48"/>
      <c r="Q31" s="48"/>
      <c r="R31" s="48"/>
      <c r="S31" s="48"/>
      <c r="T31" s="57"/>
      <c r="U31" s="48"/>
      <c r="V31" s="48"/>
      <c r="W31" s="48"/>
      <c r="X31" s="48"/>
      <c r="Y31" s="55"/>
      <c r="Z31" s="56"/>
      <c r="AA31" s="48"/>
    </row>
    <row r="32" spans="1:27" ht="6" customHeight="1" x14ac:dyDescent="0.2">
      <c r="A32" s="48"/>
      <c r="B32" s="48"/>
      <c r="C32" s="48"/>
      <c r="D32" s="49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57"/>
      <c r="U32" s="48"/>
      <c r="V32" s="48"/>
      <c r="W32" s="48"/>
      <c r="X32" s="48"/>
      <c r="Y32" s="55"/>
      <c r="Z32" s="56"/>
      <c r="AA32" s="48"/>
    </row>
    <row r="33" spans="1:27" x14ac:dyDescent="0.2">
      <c r="A33" s="48"/>
      <c r="B33" s="48"/>
      <c r="C33" s="48"/>
      <c r="D33" s="49" t="s">
        <v>95</v>
      </c>
      <c r="F33" s="48" t="s">
        <v>96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67" t="s">
        <v>97</v>
      </c>
      <c r="U33" s="48"/>
      <c r="V33" s="48"/>
      <c r="W33" s="48"/>
      <c r="X33" s="48"/>
      <c r="Y33" s="55"/>
      <c r="Z33" s="56"/>
      <c r="AA33" s="48"/>
    </row>
    <row r="34" spans="1:27" ht="9" customHeight="1" x14ac:dyDescent="0.2">
      <c r="A34" s="48"/>
      <c r="B34" s="48"/>
      <c r="C34" s="48"/>
      <c r="D34" s="49"/>
      <c r="F34" s="217"/>
      <c r="G34" s="217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17"/>
      <c r="U34" s="217"/>
      <c r="V34" s="217"/>
      <c r="W34" s="217"/>
      <c r="X34" s="217"/>
      <c r="Y34" s="55" t="s">
        <v>89</v>
      </c>
      <c r="Z34" s="65"/>
      <c r="AA34" s="48"/>
    </row>
    <row r="35" spans="1:27" ht="4.5" customHeight="1" x14ac:dyDescent="0.2">
      <c r="A35" s="48"/>
      <c r="B35" s="48"/>
      <c r="C35" s="48"/>
      <c r="D35" s="49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57"/>
      <c r="U35" s="48"/>
      <c r="V35" s="48"/>
      <c r="W35" s="48"/>
      <c r="X35" s="48"/>
      <c r="Y35" s="55"/>
      <c r="Z35" s="56"/>
      <c r="AA35" s="48"/>
    </row>
    <row r="36" spans="1:27" ht="11.25" customHeight="1" x14ac:dyDescent="0.2">
      <c r="A36" s="48"/>
      <c r="B36" s="48"/>
      <c r="C36" s="48"/>
      <c r="D36" s="49" t="s">
        <v>98</v>
      </c>
      <c r="F36" s="48" t="s">
        <v>99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217"/>
      <c r="R36" s="217"/>
      <c r="S36" s="217"/>
      <c r="T36" s="217"/>
      <c r="U36" s="217"/>
      <c r="V36" s="217"/>
      <c r="W36" s="217"/>
      <c r="X36" s="217"/>
      <c r="Y36" s="55" t="s">
        <v>89</v>
      </c>
      <c r="Z36" s="65"/>
      <c r="AA36" s="48"/>
    </row>
    <row r="37" spans="1:27" ht="9" customHeight="1" x14ac:dyDescent="0.2">
      <c r="A37" s="48"/>
      <c r="B37" s="48"/>
      <c r="C37" s="48"/>
      <c r="D37" s="49"/>
      <c r="F37" s="58" t="s">
        <v>97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57"/>
      <c r="U37" s="48"/>
      <c r="V37" s="48"/>
      <c r="W37" s="48"/>
      <c r="X37" s="48"/>
      <c r="Y37" s="55"/>
      <c r="Z37" s="56"/>
      <c r="AA37" s="48"/>
    </row>
    <row r="38" spans="1:27" ht="4.5" customHeight="1" x14ac:dyDescent="0.2">
      <c r="A38" s="48"/>
      <c r="B38" s="48"/>
      <c r="C38" s="48"/>
      <c r="D38" s="49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57"/>
      <c r="U38" s="48"/>
      <c r="V38" s="48"/>
      <c r="W38" s="48"/>
      <c r="X38" s="48"/>
      <c r="Y38" s="55"/>
      <c r="Z38" s="56"/>
      <c r="AA38" s="48"/>
    </row>
    <row r="39" spans="1:27" x14ac:dyDescent="0.2">
      <c r="A39" s="221" t="s">
        <v>100</v>
      </c>
      <c r="B39" s="221" t="s">
        <v>101</v>
      </c>
      <c r="C39" s="221" t="s">
        <v>102</v>
      </c>
      <c r="D39" s="49" t="s">
        <v>103</v>
      </c>
      <c r="F39" s="62" t="s">
        <v>104</v>
      </c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4"/>
      <c r="U39" s="62"/>
      <c r="V39" s="62"/>
      <c r="W39" s="62"/>
      <c r="X39" s="62"/>
      <c r="Y39" s="55" t="s">
        <v>89</v>
      </c>
      <c r="Z39" s="65"/>
      <c r="AA39" s="48"/>
    </row>
    <row r="40" spans="1:27" ht="4.5" customHeight="1" x14ac:dyDescent="0.2">
      <c r="A40" s="221"/>
      <c r="B40" s="221"/>
      <c r="C40" s="221"/>
      <c r="D40" s="49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57"/>
      <c r="U40" s="48"/>
      <c r="V40" s="48"/>
      <c r="W40" s="48"/>
      <c r="X40" s="48"/>
      <c r="Y40" s="55"/>
      <c r="Z40" s="56"/>
      <c r="AA40" s="48"/>
    </row>
    <row r="41" spans="1:27" x14ac:dyDescent="0.2">
      <c r="A41" s="221"/>
      <c r="B41" s="221"/>
      <c r="C41" s="221"/>
      <c r="D41" s="49" t="s">
        <v>105</v>
      </c>
      <c r="F41" s="62" t="s">
        <v>106</v>
      </c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4"/>
      <c r="U41" s="62"/>
      <c r="V41" s="62"/>
      <c r="W41" s="62"/>
      <c r="X41" s="62"/>
      <c r="Y41" s="55" t="s">
        <v>89</v>
      </c>
      <c r="Z41" s="65"/>
      <c r="AA41" s="48"/>
    </row>
    <row r="42" spans="1:27" ht="4.5" customHeight="1" x14ac:dyDescent="0.2">
      <c r="A42" s="221"/>
      <c r="B42" s="221"/>
      <c r="C42" s="221"/>
      <c r="D42" s="49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57"/>
      <c r="U42" s="48"/>
      <c r="V42" s="48"/>
      <c r="W42" s="48"/>
      <c r="X42" s="48"/>
      <c r="Y42" s="55"/>
      <c r="Z42" s="56"/>
      <c r="AA42" s="48"/>
    </row>
    <row r="43" spans="1:27" ht="12" customHeight="1" x14ac:dyDescent="0.2">
      <c r="A43" s="221"/>
      <c r="B43" s="221"/>
      <c r="C43" s="221"/>
      <c r="D43" s="49" t="s">
        <v>107</v>
      </c>
      <c r="F43" s="48" t="s">
        <v>108</v>
      </c>
      <c r="G43" s="48"/>
      <c r="H43" s="48"/>
      <c r="I43" s="48"/>
      <c r="J43" s="48"/>
      <c r="K43" s="48"/>
      <c r="L43" s="48"/>
      <c r="M43" s="48"/>
      <c r="N43" s="48"/>
      <c r="O43" s="48"/>
      <c r="P43" s="217"/>
      <c r="Q43" s="217"/>
      <c r="R43" s="217"/>
      <c r="S43" s="217"/>
      <c r="T43" s="217"/>
      <c r="U43" s="217"/>
      <c r="V43" s="217"/>
      <c r="W43" s="217"/>
      <c r="X43" s="217"/>
      <c r="Y43" s="55" t="s">
        <v>89</v>
      </c>
      <c r="Z43" s="65"/>
      <c r="AA43" s="48"/>
    </row>
    <row r="44" spans="1:27" ht="8.25" customHeight="1" x14ac:dyDescent="0.2">
      <c r="A44" s="221"/>
      <c r="B44" s="221"/>
      <c r="C44" s="221"/>
      <c r="D44" s="49"/>
      <c r="F44" s="58" t="s">
        <v>97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57"/>
      <c r="U44" s="48"/>
      <c r="V44" s="48"/>
      <c r="W44" s="48"/>
      <c r="X44" s="48"/>
      <c r="Y44" s="55"/>
      <c r="Z44" s="56"/>
      <c r="AA44" s="48"/>
    </row>
    <row r="45" spans="1:27" ht="4.5" customHeight="1" x14ac:dyDescent="0.2">
      <c r="A45" s="221"/>
      <c r="B45" s="221"/>
      <c r="C45" s="221"/>
      <c r="D45" s="49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57"/>
      <c r="U45" s="48"/>
      <c r="V45" s="48"/>
      <c r="W45" s="48"/>
      <c r="X45" s="48"/>
      <c r="Y45" s="55"/>
      <c r="Z45" s="56"/>
      <c r="AA45" s="48"/>
    </row>
    <row r="46" spans="1:27" x14ac:dyDescent="0.2">
      <c r="A46" s="221"/>
      <c r="B46" s="221"/>
      <c r="C46" s="221"/>
      <c r="D46" s="49" t="s">
        <v>109</v>
      </c>
      <c r="F46" s="62" t="s">
        <v>110</v>
      </c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4"/>
      <c r="U46" s="62"/>
      <c r="V46" s="62"/>
      <c r="W46" s="62"/>
      <c r="X46" s="62"/>
      <c r="Y46" s="55" t="s">
        <v>111</v>
      </c>
      <c r="Z46" s="94">
        <f>Z24+Z26+Z28+Z30+Z34+Z36+Z39+Z41+Z43</f>
        <v>0</v>
      </c>
      <c r="AA46" s="48"/>
    </row>
    <row r="47" spans="1:27" ht="4.5" customHeight="1" x14ac:dyDescent="0.2">
      <c r="A47" s="221"/>
      <c r="B47" s="221"/>
      <c r="C47" s="221"/>
      <c r="D47" s="49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57"/>
      <c r="U47" s="48"/>
      <c r="V47" s="48"/>
      <c r="W47" s="48"/>
      <c r="X47" s="48"/>
      <c r="Y47" s="55"/>
      <c r="Z47" s="56"/>
      <c r="AA47" s="48"/>
    </row>
    <row r="48" spans="1:27" x14ac:dyDescent="0.2">
      <c r="A48" s="221"/>
      <c r="B48" s="221"/>
      <c r="C48" s="221"/>
      <c r="D48" s="49" t="s">
        <v>112</v>
      </c>
      <c r="F48" s="62" t="s">
        <v>113</v>
      </c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4"/>
      <c r="U48" s="62"/>
      <c r="V48" s="62"/>
      <c r="W48" s="62"/>
      <c r="X48" s="62"/>
      <c r="Y48" s="55" t="s">
        <v>114</v>
      </c>
      <c r="Z48" s="94">
        <f>SUM(Lohnzusammenstellung!I19+Lohnzusammenstellung!I20+Lohnzusammenstellung!I22)</f>
        <v>0</v>
      </c>
      <c r="AA48" s="48"/>
    </row>
    <row r="49" spans="1:27" ht="4.5" customHeight="1" x14ac:dyDescent="0.2">
      <c r="A49" s="221"/>
      <c r="B49" s="221"/>
      <c r="C49" s="221"/>
      <c r="D49" s="49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57"/>
      <c r="U49" s="48"/>
      <c r="V49" s="48"/>
      <c r="W49" s="48"/>
      <c r="X49" s="48"/>
      <c r="Y49" s="55"/>
      <c r="Z49" s="56"/>
      <c r="AA49" s="48"/>
    </row>
    <row r="50" spans="1:27" x14ac:dyDescent="0.2">
      <c r="A50" s="221"/>
      <c r="B50" s="221"/>
      <c r="C50" s="221"/>
      <c r="D50" s="49" t="s">
        <v>115</v>
      </c>
      <c r="F50" s="48" t="s">
        <v>116</v>
      </c>
      <c r="G50" s="48"/>
      <c r="H50" s="48"/>
      <c r="I50" s="48"/>
      <c r="J50" s="48"/>
      <c r="K50" s="48" t="s">
        <v>117</v>
      </c>
      <c r="L50" s="48"/>
      <c r="M50" s="214">
        <v>10.1</v>
      </c>
      <c r="N50" s="214"/>
      <c r="O50" s="62" t="s">
        <v>118</v>
      </c>
      <c r="P50" s="62"/>
      <c r="Q50" s="62"/>
      <c r="R50" s="62"/>
      <c r="S50" s="62"/>
      <c r="T50" s="64"/>
      <c r="U50" s="62"/>
      <c r="V50" s="62"/>
      <c r="W50" s="62"/>
      <c r="X50" s="62"/>
      <c r="Y50" s="55" t="s">
        <v>114</v>
      </c>
      <c r="Z50" s="94">
        <f>Lohnzusammenstellung!I23</f>
        <v>0</v>
      </c>
      <c r="AA50" s="48"/>
    </row>
    <row r="51" spans="1:27" ht="12" customHeight="1" x14ac:dyDescent="0.2">
      <c r="A51" s="221"/>
      <c r="B51" s="221"/>
      <c r="C51" s="221"/>
      <c r="D51" s="49"/>
      <c r="F51" s="48" t="s">
        <v>119</v>
      </c>
      <c r="G51" s="48"/>
      <c r="H51" s="48"/>
      <c r="I51" s="48"/>
      <c r="J51" s="48"/>
      <c r="K51" s="48" t="s">
        <v>120</v>
      </c>
      <c r="L51" s="48"/>
      <c r="M51" s="222"/>
      <c r="N51" s="222"/>
      <c r="O51" s="48"/>
      <c r="P51" s="48"/>
      <c r="Q51" s="48"/>
      <c r="R51" s="48"/>
      <c r="S51" s="48"/>
      <c r="T51" s="57"/>
      <c r="U51" s="48"/>
      <c r="V51" s="48"/>
      <c r="W51" s="48"/>
      <c r="X51" s="48"/>
      <c r="Y51" s="55"/>
      <c r="Z51" s="56"/>
      <c r="AA51" s="48"/>
    </row>
    <row r="52" spans="1:27" ht="10.5" customHeight="1" x14ac:dyDescent="0.2">
      <c r="A52" s="48"/>
      <c r="B52" s="48"/>
      <c r="C52" s="48"/>
      <c r="D52" s="49"/>
      <c r="F52" s="48" t="s">
        <v>121</v>
      </c>
      <c r="G52" s="48"/>
      <c r="H52" s="48"/>
      <c r="I52" s="48"/>
      <c r="J52" s="48"/>
      <c r="K52" s="48" t="s">
        <v>122</v>
      </c>
      <c r="L52" s="48"/>
      <c r="M52" s="214">
        <v>10.199999999999999</v>
      </c>
      <c r="N52" s="214"/>
      <c r="O52" s="62" t="s">
        <v>123</v>
      </c>
      <c r="P52" s="62"/>
      <c r="Q52" s="62"/>
      <c r="R52" s="62"/>
      <c r="S52" s="62"/>
      <c r="T52" s="64"/>
      <c r="U52" s="62"/>
      <c r="V52" s="62"/>
      <c r="W52" s="62"/>
      <c r="X52" s="62"/>
      <c r="Y52" s="55" t="s">
        <v>114</v>
      </c>
      <c r="Z52" s="65"/>
      <c r="AA52" s="48"/>
    </row>
    <row r="53" spans="1:27" ht="5.25" customHeight="1" x14ac:dyDescent="0.2">
      <c r="A53" s="48"/>
      <c r="B53" s="48"/>
      <c r="C53" s="48"/>
      <c r="D53" s="49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57"/>
      <c r="U53" s="48"/>
      <c r="V53" s="48"/>
      <c r="W53" s="48"/>
      <c r="X53" s="48"/>
      <c r="Y53" s="55"/>
      <c r="Z53" s="56"/>
      <c r="AA53" s="48"/>
    </row>
    <row r="54" spans="1:27" x14ac:dyDescent="0.2">
      <c r="A54" s="48"/>
      <c r="B54" s="48"/>
      <c r="C54" s="48"/>
      <c r="D54" s="49" t="s">
        <v>124</v>
      </c>
      <c r="F54" s="68" t="s">
        <v>125</v>
      </c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4"/>
      <c r="U54" s="62"/>
      <c r="V54" s="62"/>
      <c r="W54" s="230" t="s">
        <v>126</v>
      </c>
      <c r="X54" s="230"/>
      <c r="Y54" s="55" t="s">
        <v>111</v>
      </c>
      <c r="Z54" s="95">
        <f>Z46-Z48-Z50-Z52</f>
        <v>0</v>
      </c>
      <c r="AA54" s="48"/>
    </row>
    <row r="55" spans="1:27" ht="9" customHeight="1" x14ac:dyDescent="0.2">
      <c r="A55" s="48"/>
      <c r="B55" s="48"/>
      <c r="C55" s="48"/>
      <c r="D55" s="49"/>
      <c r="F55" s="69" t="s">
        <v>127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57"/>
      <c r="U55" s="48"/>
      <c r="V55" s="48"/>
      <c r="W55" s="48"/>
      <c r="X55" s="48"/>
      <c r="Y55" s="55"/>
      <c r="Z55" s="56"/>
      <c r="AA55" s="48"/>
    </row>
    <row r="56" spans="1:27" ht="4.5" customHeight="1" x14ac:dyDescent="0.2">
      <c r="A56" s="48"/>
      <c r="B56" s="48"/>
      <c r="C56" s="48"/>
      <c r="D56" s="49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57"/>
      <c r="U56" s="48"/>
      <c r="V56" s="48"/>
      <c r="W56" s="48"/>
      <c r="X56" s="48"/>
      <c r="Y56" s="55"/>
      <c r="Z56" s="56"/>
      <c r="AA56" s="48"/>
    </row>
    <row r="57" spans="1:27" ht="10.5" customHeight="1" x14ac:dyDescent="0.2">
      <c r="A57" s="48"/>
      <c r="B57" s="48"/>
      <c r="C57" s="48"/>
      <c r="D57" s="49" t="s">
        <v>128</v>
      </c>
      <c r="F57" s="62" t="s">
        <v>129</v>
      </c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4"/>
      <c r="U57" s="62"/>
      <c r="V57" s="62"/>
      <c r="W57" s="62"/>
      <c r="X57" s="62"/>
      <c r="Y57" s="55"/>
      <c r="Z57" s="65">
        <f>Lohnzusammenstellung!I28</f>
        <v>0</v>
      </c>
      <c r="AA57" s="48"/>
    </row>
    <row r="58" spans="1:27" ht="3.75" customHeight="1" x14ac:dyDescent="0.2">
      <c r="A58" s="48"/>
      <c r="B58" s="48"/>
      <c r="C58" s="48"/>
      <c r="D58" s="49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57"/>
      <c r="U58" s="48"/>
      <c r="V58" s="48"/>
      <c r="W58" s="48"/>
      <c r="X58" s="48"/>
      <c r="Y58" s="55"/>
      <c r="Z58" s="56"/>
      <c r="AA58" s="48"/>
    </row>
    <row r="59" spans="1:27" ht="10.5" customHeight="1" x14ac:dyDescent="0.2">
      <c r="A59" s="48"/>
      <c r="B59" s="48"/>
      <c r="C59" s="48"/>
      <c r="D59" s="49" t="s">
        <v>130</v>
      </c>
      <c r="F59" s="48" t="s">
        <v>131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57"/>
      <c r="U59" s="48"/>
      <c r="V59" s="48"/>
      <c r="W59" s="48"/>
      <c r="X59" s="48"/>
      <c r="Y59" s="55"/>
      <c r="Z59" s="56"/>
      <c r="AA59" s="48"/>
    </row>
    <row r="60" spans="1:27" ht="9.75" customHeight="1" x14ac:dyDescent="0.2">
      <c r="A60" s="48"/>
      <c r="B60" s="48"/>
      <c r="C60" s="48"/>
      <c r="D60" s="49"/>
      <c r="F60" s="58" t="s">
        <v>132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57"/>
      <c r="U60" s="48"/>
      <c r="V60" s="48"/>
      <c r="W60" s="48"/>
      <c r="X60" s="48"/>
      <c r="Y60" s="55"/>
      <c r="Z60" s="56"/>
      <c r="AA60" s="48"/>
    </row>
    <row r="61" spans="1:27" ht="3" customHeight="1" x14ac:dyDescent="0.2">
      <c r="A61" s="48"/>
      <c r="B61" s="48"/>
      <c r="C61" s="48"/>
      <c r="D61" s="49"/>
      <c r="F61" s="5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57"/>
      <c r="U61" s="48"/>
      <c r="V61" s="48"/>
      <c r="W61" s="48"/>
      <c r="X61" s="48"/>
      <c r="Y61" s="55"/>
      <c r="Z61" s="56"/>
      <c r="AA61" s="48"/>
    </row>
    <row r="62" spans="1:27" ht="10.5" customHeight="1" x14ac:dyDescent="0.2">
      <c r="A62" s="48"/>
      <c r="B62" s="48"/>
      <c r="C62" s="48"/>
      <c r="D62" s="49"/>
      <c r="F62" s="70">
        <v>13.1</v>
      </c>
      <c r="G62" s="48" t="s">
        <v>133</v>
      </c>
      <c r="H62" s="48"/>
      <c r="I62" s="48"/>
      <c r="J62" s="48"/>
      <c r="K62" s="219" t="s">
        <v>134</v>
      </c>
      <c r="L62" s="219"/>
      <c r="M62" s="62" t="s">
        <v>168</v>
      </c>
      <c r="N62" s="62"/>
      <c r="O62" s="62"/>
      <c r="P62" s="62"/>
      <c r="Q62" s="62"/>
      <c r="R62" s="62"/>
      <c r="S62" s="62"/>
      <c r="T62" s="64"/>
      <c r="U62" s="62"/>
      <c r="V62" s="62"/>
      <c r="W62" s="62"/>
      <c r="X62" s="83"/>
      <c r="Y62" s="55"/>
      <c r="Z62" s="65"/>
      <c r="AA62" s="48"/>
    </row>
    <row r="63" spans="1:27" ht="8.25" customHeight="1" x14ac:dyDescent="0.2">
      <c r="A63" s="48"/>
      <c r="B63" s="48"/>
      <c r="C63" s="48"/>
      <c r="D63" s="49"/>
      <c r="F63" s="71"/>
      <c r="G63" s="48" t="s">
        <v>135</v>
      </c>
      <c r="H63" s="48"/>
      <c r="I63" s="48"/>
      <c r="J63" s="48"/>
      <c r="K63" s="82"/>
      <c r="L63" s="82"/>
      <c r="M63" s="48"/>
      <c r="N63" s="48"/>
      <c r="O63" s="48"/>
      <c r="P63" s="48"/>
      <c r="Q63" s="48"/>
      <c r="R63" s="48"/>
      <c r="S63" s="48"/>
      <c r="T63" s="57"/>
      <c r="U63" s="48"/>
      <c r="V63" s="48"/>
      <c r="W63" s="48"/>
      <c r="X63" s="48"/>
      <c r="Y63" s="55"/>
      <c r="Z63" s="56"/>
      <c r="AA63" s="48"/>
    </row>
    <row r="64" spans="1:27" ht="9.75" customHeight="1" x14ac:dyDescent="0.2">
      <c r="A64" s="48"/>
      <c r="B64" s="48"/>
      <c r="C64" s="48"/>
      <c r="D64" s="49"/>
      <c r="F64" s="48"/>
      <c r="G64" s="48" t="s">
        <v>136</v>
      </c>
      <c r="H64" s="48"/>
      <c r="I64" s="48"/>
      <c r="J64" s="48"/>
      <c r="K64" s="219" t="s">
        <v>137</v>
      </c>
      <c r="L64" s="219"/>
      <c r="M64" s="48" t="s">
        <v>138</v>
      </c>
      <c r="N64" s="48"/>
      <c r="O64" s="48"/>
      <c r="P64" s="48"/>
      <c r="Q64" s="217"/>
      <c r="R64" s="217"/>
      <c r="S64" s="217"/>
      <c r="T64" s="217"/>
      <c r="U64" s="217"/>
      <c r="V64" s="217"/>
      <c r="W64" s="217"/>
      <c r="X64" s="217"/>
      <c r="Y64" s="55"/>
      <c r="Z64" s="65"/>
      <c r="AA64" s="48"/>
    </row>
    <row r="65" spans="1:27" ht="8.25" customHeight="1" x14ac:dyDescent="0.2">
      <c r="A65" s="48"/>
      <c r="B65" s="48"/>
      <c r="C65" s="48"/>
      <c r="D65" s="49"/>
      <c r="F65" s="48"/>
      <c r="G65" s="48"/>
      <c r="H65" s="48"/>
      <c r="I65" s="48"/>
      <c r="J65" s="48"/>
      <c r="K65" s="220"/>
      <c r="L65" s="220"/>
      <c r="M65" s="58" t="s">
        <v>97</v>
      </c>
      <c r="N65" s="48"/>
      <c r="O65" s="48"/>
      <c r="P65" s="48"/>
      <c r="Q65" s="48"/>
      <c r="R65" s="48"/>
      <c r="S65" s="48"/>
      <c r="T65" s="57"/>
      <c r="U65" s="48"/>
      <c r="V65" s="48"/>
      <c r="W65" s="48"/>
      <c r="X65" s="48"/>
      <c r="Y65" s="55"/>
      <c r="Z65" s="56"/>
      <c r="AA65" s="48"/>
    </row>
    <row r="66" spans="1:27" ht="4.5" customHeight="1" x14ac:dyDescent="0.2">
      <c r="A66" s="48"/>
      <c r="B66" s="48"/>
      <c r="C66" s="48"/>
      <c r="D66" s="49"/>
      <c r="F66" s="48"/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57"/>
      <c r="U66" s="48"/>
      <c r="V66" s="48"/>
      <c r="W66" s="48"/>
      <c r="X66" s="48"/>
      <c r="Y66" s="55"/>
      <c r="Z66" s="56"/>
      <c r="AA66" s="48"/>
    </row>
    <row r="67" spans="1:27" ht="10.5" customHeight="1" x14ac:dyDescent="0.2">
      <c r="A67" s="48"/>
      <c r="B67" s="48"/>
      <c r="C67" s="48"/>
      <c r="D67" s="49"/>
      <c r="F67" s="70">
        <v>13.2</v>
      </c>
      <c r="G67" s="48" t="s">
        <v>139</v>
      </c>
      <c r="H67" s="48"/>
      <c r="I67" s="48"/>
      <c r="J67" s="48"/>
      <c r="K67" s="219" t="s">
        <v>140</v>
      </c>
      <c r="L67" s="219"/>
      <c r="M67" s="62" t="s">
        <v>141</v>
      </c>
      <c r="N67" s="62"/>
      <c r="O67" s="62"/>
      <c r="P67" s="62"/>
      <c r="Q67" s="62"/>
      <c r="R67" s="62"/>
      <c r="S67" s="62"/>
      <c r="T67" s="64"/>
      <c r="U67" s="62"/>
      <c r="V67" s="62"/>
      <c r="W67" s="62"/>
      <c r="X67" s="62"/>
      <c r="Y67" s="55"/>
      <c r="Z67" s="65"/>
      <c r="AA67" s="48"/>
    </row>
    <row r="68" spans="1:27" ht="9" customHeight="1" x14ac:dyDescent="0.2">
      <c r="A68" s="48"/>
      <c r="B68" s="48"/>
      <c r="C68" s="48"/>
      <c r="D68" s="49"/>
      <c r="F68" s="71"/>
      <c r="G68" s="48" t="s">
        <v>142</v>
      </c>
      <c r="H68" s="48"/>
      <c r="I68" s="48"/>
      <c r="J68" s="48"/>
      <c r="K68" s="82"/>
      <c r="L68" s="82"/>
      <c r="M68" s="48"/>
      <c r="N68" s="48"/>
      <c r="O68" s="48"/>
      <c r="P68" s="48"/>
      <c r="Q68" s="48"/>
      <c r="R68" s="48"/>
      <c r="S68" s="48"/>
      <c r="T68" s="57"/>
      <c r="U68" s="48"/>
      <c r="V68" s="48"/>
      <c r="W68" s="48"/>
      <c r="X68" s="48"/>
      <c r="Y68" s="55"/>
      <c r="Z68" s="66"/>
      <c r="AA68" s="48"/>
    </row>
    <row r="69" spans="1:27" ht="11.25" customHeight="1" x14ac:dyDescent="0.2">
      <c r="A69" s="48"/>
      <c r="B69" s="48"/>
      <c r="C69" s="48"/>
      <c r="D69" s="49"/>
      <c r="F69" s="48"/>
      <c r="G69" s="48" t="s">
        <v>143</v>
      </c>
      <c r="H69" s="48"/>
      <c r="I69" s="48"/>
      <c r="J69" s="48"/>
      <c r="K69" s="219" t="s">
        <v>144</v>
      </c>
      <c r="L69" s="219"/>
      <c r="M69" s="62" t="s">
        <v>145</v>
      </c>
      <c r="N69" s="62"/>
      <c r="O69" s="62"/>
      <c r="P69" s="62"/>
      <c r="Q69" s="62"/>
      <c r="R69" s="62"/>
      <c r="S69" s="62"/>
      <c r="T69" s="64"/>
      <c r="U69" s="62"/>
      <c r="V69" s="62"/>
      <c r="W69" s="62"/>
      <c r="X69" s="62"/>
      <c r="Y69" s="55"/>
      <c r="Z69" s="65"/>
      <c r="AA69" s="48"/>
    </row>
    <row r="70" spans="1:27" ht="4.5" customHeight="1" x14ac:dyDescent="0.2">
      <c r="A70" s="48"/>
      <c r="B70" s="48"/>
      <c r="C70" s="48"/>
      <c r="D70" s="49"/>
      <c r="F70" s="48"/>
      <c r="G70" s="48"/>
      <c r="H70" s="48"/>
      <c r="I70" s="48"/>
      <c r="J70" s="48"/>
      <c r="K70" s="82"/>
      <c r="L70" s="82"/>
      <c r="M70" s="48"/>
      <c r="N70" s="48"/>
      <c r="O70" s="48"/>
      <c r="P70" s="48"/>
      <c r="Q70" s="48"/>
      <c r="R70" s="48"/>
      <c r="S70" s="48"/>
      <c r="T70" s="57"/>
      <c r="U70" s="48"/>
      <c r="V70" s="48"/>
      <c r="W70" s="48"/>
      <c r="X70" s="48"/>
      <c r="Y70" s="55"/>
      <c r="Z70" s="66"/>
      <c r="AA70" s="48"/>
    </row>
    <row r="71" spans="1:27" ht="10.5" customHeight="1" x14ac:dyDescent="0.2">
      <c r="A71" s="48"/>
      <c r="B71" s="48"/>
      <c r="C71" s="48"/>
      <c r="D71" s="49"/>
      <c r="F71" s="48"/>
      <c r="G71" s="48"/>
      <c r="H71" s="48"/>
      <c r="I71" s="48"/>
      <c r="J71" s="48"/>
      <c r="K71" s="219" t="s">
        <v>146</v>
      </c>
      <c r="L71" s="219"/>
      <c r="M71" s="48" t="s">
        <v>138</v>
      </c>
      <c r="N71" s="48"/>
      <c r="O71" s="48"/>
      <c r="P71" s="48"/>
      <c r="Q71" s="217"/>
      <c r="R71" s="217"/>
      <c r="S71" s="217"/>
      <c r="T71" s="217"/>
      <c r="U71" s="217"/>
      <c r="V71" s="217"/>
      <c r="W71" s="217"/>
      <c r="X71" s="217"/>
      <c r="Y71" s="55"/>
      <c r="Z71" s="65"/>
      <c r="AA71" s="48"/>
    </row>
    <row r="72" spans="1:27" ht="9" customHeight="1" x14ac:dyDescent="0.2">
      <c r="A72" s="48"/>
      <c r="B72" s="48"/>
      <c r="C72" s="48"/>
      <c r="D72" s="49"/>
      <c r="F72" s="48"/>
      <c r="G72" s="48"/>
      <c r="H72" s="48"/>
      <c r="I72" s="48"/>
      <c r="J72" s="48"/>
      <c r="K72" s="48"/>
      <c r="L72" s="48"/>
      <c r="M72" s="58" t="s">
        <v>97</v>
      </c>
      <c r="N72" s="48"/>
      <c r="O72" s="48"/>
      <c r="P72" s="48"/>
      <c r="Q72" s="48"/>
      <c r="R72" s="48"/>
      <c r="S72" s="48"/>
      <c r="T72" s="57"/>
      <c r="U72" s="48"/>
      <c r="V72" s="48"/>
      <c r="W72" s="48"/>
      <c r="X72" s="48"/>
      <c r="Y72" s="55"/>
      <c r="Z72" s="56"/>
      <c r="AA72" s="48"/>
    </row>
    <row r="73" spans="1:27" ht="3.75" customHeight="1" x14ac:dyDescent="0.2">
      <c r="A73" s="48"/>
      <c r="B73" s="48"/>
      <c r="C73" s="48"/>
      <c r="D73" s="49"/>
      <c r="F73" s="48"/>
      <c r="G73" s="48"/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57"/>
      <c r="U73" s="48"/>
      <c r="V73" s="48"/>
      <c r="W73" s="48"/>
      <c r="X73" s="48"/>
      <c r="Y73" s="55"/>
      <c r="Z73" s="56"/>
      <c r="AA73" s="48"/>
    </row>
    <row r="74" spans="1:27" ht="10.5" customHeight="1" x14ac:dyDescent="0.2">
      <c r="A74" s="48"/>
      <c r="B74" s="48"/>
      <c r="C74" s="48"/>
      <c r="D74" s="49"/>
      <c r="F74" s="70">
        <v>13.3</v>
      </c>
      <c r="G74" s="62" t="s">
        <v>147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4"/>
      <c r="U74" s="62"/>
      <c r="V74" s="62"/>
      <c r="W74" s="62"/>
      <c r="X74" s="62"/>
      <c r="Y74" s="55"/>
      <c r="Z74" s="65"/>
      <c r="AA74" s="48"/>
    </row>
    <row r="75" spans="1:27" ht="4.5" customHeight="1" x14ac:dyDescent="0.2">
      <c r="A75" s="48"/>
      <c r="B75" s="48"/>
      <c r="C75" s="48"/>
      <c r="D75" s="49"/>
      <c r="F75" s="48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57"/>
      <c r="U75" s="48"/>
      <c r="V75" s="48"/>
      <c r="W75" s="48"/>
      <c r="X75" s="48"/>
      <c r="Y75" s="55"/>
      <c r="Z75" s="56"/>
      <c r="AA75" s="48"/>
    </row>
    <row r="76" spans="1:27" ht="9.75" customHeight="1" x14ac:dyDescent="0.2">
      <c r="A76" s="48"/>
      <c r="B76" s="48"/>
      <c r="C76" s="48"/>
      <c r="D76" s="49" t="s">
        <v>148</v>
      </c>
      <c r="F76" s="48" t="s">
        <v>149</v>
      </c>
      <c r="G76" s="48"/>
      <c r="H76" s="48"/>
      <c r="I76" s="48"/>
      <c r="J76" s="48"/>
      <c r="K76" s="48"/>
      <c r="L76" s="48"/>
      <c r="M76" s="58" t="s">
        <v>150</v>
      </c>
      <c r="N76" s="48"/>
      <c r="O76" s="217"/>
      <c r="P76" s="217"/>
      <c r="Q76" s="217"/>
      <c r="R76" s="217"/>
      <c r="S76" s="217"/>
      <c r="T76" s="217"/>
      <c r="U76" s="217"/>
      <c r="V76" s="217"/>
      <c r="W76" s="217"/>
      <c r="X76" s="217"/>
      <c r="Y76" s="217"/>
      <c r="Z76" s="217"/>
      <c r="AA76" s="48"/>
    </row>
    <row r="77" spans="1:27" ht="10.5" customHeight="1" x14ac:dyDescent="0.2">
      <c r="A77" s="48"/>
      <c r="B77" s="48"/>
      <c r="C77" s="48"/>
      <c r="D77" s="49"/>
      <c r="F77" s="48" t="s">
        <v>151</v>
      </c>
      <c r="G77" s="48"/>
      <c r="H77" s="48"/>
      <c r="I77" s="48"/>
      <c r="J77" s="48"/>
      <c r="K77" s="48"/>
      <c r="L77" s="48"/>
      <c r="M77" s="58" t="s">
        <v>152</v>
      </c>
      <c r="N77" s="48"/>
      <c r="O77" s="76"/>
      <c r="P77" s="76"/>
      <c r="Q77" s="76"/>
      <c r="R77" s="76"/>
      <c r="S77" s="76"/>
      <c r="T77" s="77"/>
      <c r="U77" s="76"/>
      <c r="V77" s="76"/>
      <c r="W77" s="76"/>
      <c r="X77" s="76"/>
      <c r="Y77" s="78"/>
      <c r="Z77" s="79"/>
      <c r="AA77" s="48"/>
    </row>
    <row r="78" spans="1:27" ht="10.5" customHeight="1" x14ac:dyDescent="0.2">
      <c r="A78" s="48"/>
      <c r="B78" s="48"/>
      <c r="C78" s="48"/>
      <c r="D78" s="49"/>
      <c r="F78" s="48" t="s">
        <v>153</v>
      </c>
      <c r="G78" s="48"/>
      <c r="H78" s="48"/>
      <c r="I78" s="48"/>
      <c r="J78" s="48"/>
      <c r="K78" s="48"/>
      <c r="L78" s="48"/>
      <c r="M78" s="58" t="s">
        <v>154</v>
      </c>
      <c r="N78" s="48"/>
      <c r="O78" s="218"/>
      <c r="P78" s="218"/>
      <c r="Q78" s="218"/>
      <c r="R78" s="218"/>
      <c r="S78" s="218"/>
      <c r="T78" s="218"/>
      <c r="U78" s="218"/>
      <c r="V78" s="218"/>
      <c r="W78" s="218"/>
      <c r="X78" s="218"/>
      <c r="Y78" s="218"/>
      <c r="Z78" s="218"/>
      <c r="AA78" s="48"/>
    </row>
    <row r="79" spans="1:27" ht="4.5" customHeight="1" x14ac:dyDescent="0.2">
      <c r="A79" s="48"/>
      <c r="B79" s="48"/>
      <c r="C79" s="48"/>
      <c r="D79" s="49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57"/>
      <c r="U79" s="48"/>
      <c r="V79" s="48"/>
      <c r="W79" s="48"/>
      <c r="X79" s="48"/>
      <c r="Y79" s="55"/>
      <c r="Z79" s="56"/>
      <c r="AA79" s="48"/>
    </row>
    <row r="80" spans="1:27" ht="10.5" customHeight="1" x14ac:dyDescent="0.2">
      <c r="A80" s="48"/>
      <c r="B80" s="48"/>
      <c r="C80" s="48"/>
      <c r="D80" s="49" t="s">
        <v>155</v>
      </c>
      <c r="F80" s="48" t="s">
        <v>156</v>
      </c>
      <c r="G80" s="48"/>
      <c r="H80" s="48"/>
      <c r="I80" s="217"/>
      <c r="J80" s="217"/>
      <c r="K80" s="217"/>
      <c r="L80" s="217"/>
      <c r="M80" s="217"/>
      <c r="N80" s="217"/>
      <c r="O80" s="217"/>
      <c r="P80" s="217"/>
      <c r="Q80" s="217"/>
      <c r="R80" s="217"/>
      <c r="S80" s="217"/>
      <c r="T80" s="217"/>
      <c r="U80" s="217"/>
      <c r="V80" s="217"/>
      <c r="W80" s="217"/>
      <c r="X80" s="217"/>
      <c r="Y80" s="217"/>
      <c r="Z80" s="217"/>
      <c r="AA80" s="48"/>
    </row>
    <row r="81" spans="1:27" ht="7.5" customHeight="1" x14ac:dyDescent="0.2">
      <c r="A81" s="48"/>
      <c r="B81" s="48"/>
      <c r="C81" s="48"/>
      <c r="D81" s="49"/>
      <c r="F81" s="48" t="s">
        <v>157</v>
      </c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57"/>
      <c r="U81" s="48"/>
      <c r="V81" s="48"/>
      <c r="W81" s="48"/>
      <c r="X81" s="48"/>
      <c r="Y81" s="55"/>
      <c r="Z81" s="56"/>
      <c r="AA81" s="48"/>
    </row>
    <row r="82" spans="1:27" ht="10.5" customHeight="1" x14ac:dyDescent="0.2">
      <c r="A82" s="48"/>
      <c r="B82" s="48"/>
      <c r="C82" s="48"/>
      <c r="D82" s="49"/>
      <c r="F82" s="48" t="s">
        <v>158</v>
      </c>
      <c r="G82" s="48"/>
      <c r="H82" s="48"/>
      <c r="I82" s="218"/>
      <c r="J82" s="218"/>
      <c r="K82" s="218"/>
      <c r="L82" s="218"/>
      <c r="M82" s="218"/>
      <c r="N82" s="218"/>
      <c r="O82" s="218"/>
      <c r="P82" s="218"/>
      <c r="Q82" s="218"/>
      <c r="R82" s="218"/>
      <c r="S82" s="218"/>
      <c r="T82" s="218"/>
      <c r="U82" s="218"/>
      <c r="V82" s="218"/>
      <c r="W82" s="218"/>
      <c r="X82" s="218"/>
      <c r="Y82" s="218"/>
      <c r="Z82" s="218"/>
      <c r="AA82" s="48"/>
    </row>
    <row r="83" spans="1:27" ht="5.25" customHeight="1" x14ac:dyDescent="0.2">
      <c r="A83" s="48"/>
      <c r="B83" s="48"/>
      <c r="C83" s="48"/>
      <c r="D83" s="49"/>
      <c r="F83" s="48"/>
      <c r="G83" s="48"/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57"/>
      <c r="U83" s="48"/>
      <c r="V83" s="48"/>
      <c r="W83" s="48"/>
      <c r="X83" s="48"/>
      <c r="Y83" s="55"/>
      <c r="Z83" s="56"/>
      <c r="AA83" s="48"/>
    </row>
    <row r="84" spans="1:27" ht="12.75" customHeight="1" x14ac:dyDescent="0.2">
      <c r="A84" s="48"/>
      <c r="B84" s="48"/>
      <c r="C84" s="48"/>
      <c r="D84" s="81" t="s">
        <v>159</v>
      </c>
      <c r="F84" s="48" t="s">
        <v>160</v>
      </c>
      <c r="G84" s="48"/>
      <c r="H84" s="48"/>
      <c r="I84" s="48"/>
      <c r="J84" s="48"/>
      <c r="K84" s="48"/>
      <c r="L84" s="48"/>
      <c r="M84" s="48"/>
      <c r="N84" s="48"/>
      <c r="O84" s="48" t="s">
        <v>161</v>
      </c>
      <c r="P84" s="48"/>
      <c r="Q84" s="48"/>
      <c r="R84" s="48"/>
      <c r="S84" s="48"/>
      <c r="T84" s="57"/>
      <c r="U84" s="48"/>
      <c r="V84" s="213" t="str">
        <f>IF(Stammdaten!B6&lt;&gt;"",Stammdaten!B6,"")</f>
        <v/>
      </c>
      <c r="W84" s="213"/>
      <c r="X84" s="213"/>
      <c r="Y84" s="213"/>
      <c r="Z84" s="213"/>
      <c r="AA84" s="73"/>
    </row>
    <row r="85" spans="1:27" ht="9" customHeight="1" x14ac:dyDescent="0.2">
      <c r="A85" s="48"/>
      <c r="B85" s="48"/>
      <c r="C85" s="48"/>
      <c r="D85" s="49"/>
      <c r="F85" s="48"/>
      <c r="G85" s="48"/>
      <c r="H85" s="48"/>
      <c r="I85" s="48"/>
      <c r="J85" s="48"/>
      <c r="K85" s="48"/>
      <c r="L85" s="48"/>
      <c r="M85" s="48"/>
      <c r="N85" s="48"/>
      <c r="O85" s="58" t="s">
        <v>162</v>
      </c>
      <c r="P85" s="48"/>
      <c r="Q85" s="48"/>
      <c r="R85" s="48"/>
      <c r="S85" s="48"/>
      <c r="T85" s="57"/>
      <c r="U85" s="48"/>
      <c r="V85" s="215" t="str">
        <f>IF(Stammdaten!B7&lt;&gt;0,Stammdaten!B7,"")</f>
        <v/>
      </c>
      <c r="W85" s="215"/>
      <c r="X85" s="215"/>
      <c r="Y85" s="215"/>
      <c r="Z85" s="215"/>
      <c r="AA85" s="52"/>
    </row>
    <row r="86" spans="1:27" ht="6" customHeight="1" x14ac:dyDescent="0.2">
      <c r="A86" s="48"/>
      <c r="B86" s="48"/>
      <c r="C86" s="48"/>
      <c r="D86" s="49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57"/>
      <c r="U86" s="48"/>
      <c r="V86" s="215"/>
      <c r="W86" s="215"/>
      <c r="X86" s="215"/>
      <c r="Y86" s="215"/>
      <c r="Z86" s="215"/>
      <c r="AA86" s="48"/>
    </row>
    <row r="87" spans="1:27" ht="12.75" customHeight="1" x14ac:dyDescent="0.2">
      <c r="A87" s="48"/>
      <c r="B87" s="48"/>
      <c r="C87" s="48"/>
      <c r="D87" s="72"/>
      <c r="E87" s="72"/>
      <c r="F87" s="65"/>
      <c r="G87" s="65"/>
      <c r="H87" s="65"/>
      <c r="I87" s="65"/>
      <c r="J87" s="65"/>
      <c r="K87" s="65"/>
      <c r="L87" s="65"/>
      <c r="M87" s="65"/>
      <c r="N87" s="48"/>
      <c r="O87" s="48" t="s">
        <v>163</v>
      </c>
      <c r="P87" s="48"/>
      <c r="Q87" s="48"/>
      <c r="R87" s="48"/>
      <c r="S87" s="48"/>
      <c r="T87" s="57"/>
      <c r="U87" s="48"/>
      <c r="V87" s="214" t="str">
        <f>IF(Stammdaten!B8&lt;&gt;0,Stammdaten!B8,"")</f>
        <v/>
      </c>
      <c r="W87" s="214"/>
      <c r="X87" s="214"/>
      <c r="Y87" s="214"/>
      <c r="Z87" s="214"/>
      <c r="AA87" s="52"/>
    </row>
    <row r="88" spans="1:27" ht="9" customHeight="1" x14ac:dyDescent="0.2">
      <c r="A88" s="48"/>
      <c r="B88" s="48"/>
      <c r="C88" s="48"/>
      <c r="D88" s="49"/>
      <c r="F88" s="48"/>
      <c r="G88" s="48"/>
      <c r="H88" s="48"/>
      <c r="I88" s="48"/>
      <c r="J88" s="48"/>
      <c r="K88" s="48"/>
      <c r="L88" s="48"/>
      <c r="M88" s="48"/>
      <c r="N88" s="48"/>
      <c r="O88" s="58" t="s">
        <v>164</v>
      </c>
      <c r="P88" s="48"/>
      <c r="Q88" s="48"/>
      <c r="R88" s="48"/>
      <c r="S88" s="48"/>
      <c r="T88" s="57"/>
      <c r="U88" s="48"/>
      <c r="V88" s="216" t="str">
        <f>IF(Stammdaten!B9&lt;&gt;0,Stammdaten!B9,"")</f>
        <v/>
      </c>
      <c r="W88" s="216"/>
      <c r="X88" s="216"/>
      <c r="Y88" s="216"/>
      <c r="Z88" s="216"/>
      <c r="AA88" s="93"/>
    </row>
    <row r="89" spans="1:27" ht="3.75" customHeight="1" x14ac:dyDescent="0.2">
      <c r="A89" s="48"/>
      <c r="B89" s="48"/>
      <c r="C89" s="48"/>
      <c r="D89" s="49"/>
      <c r="F89" s="48"/>
      <c r="G89" s="48"/>
      <c r="H89" s="48"/>
      <c r="I89" s="48"/>
      <c r="J89" s="48"/>
      <c r="K89" s="48"/>
      <c r="L89" s="48"/>
      <c r="M89" s="48"/>
      <c r="N89" s="48"/>
      <c r="O89" s="48"/>
      <c r="P89" s="48"/>
      <c r="Q89" s="48"/>
      <c r="R89" s="48"/>
      <c r="S89" s="48"/>
      <c r="T89" s="57"/>
      <c r="U89" s="48"/>
      <c r="V89" s="216"/>
      <c r="W89" s="216"/>
      <c r="X89" s="216"/>
      <c r="Y89" s="216"/>
      <c r="Z89" s="216"/>
      <c r="AA89" s="48"/>
    </row>
    <row r="90" spans="1:27" ht="8.25" customHeight="1" x14ac:dyDescent="0.2">
      <c r="A90" s="48"/>
      <c r="B90" s="48"/>
      <c r="C90" s="48"/>
      <c r="D90" s="49"/>
      <c r="F90" s="48"/>
      <c r="G90" s="48"/>
      <c r="H90" s="48"/>
      <c r="I90" s="48"/>
      <c r="J90" s="48"/>
      <c r="K90" s="48"/>
      <c r="L90" s="48"/>
      <c r="M90" s="48"/>
      <c r="N90" s="48"/>
      <c r="O90" s="48" t="s">
        <v>165</v>
      </c>
      <c r="P90" s="48"/>
      <c r="Q90" s="48"/>
      <c r="R90" s="48"/>
      <c r="S90" s="48"/>
      <c r="T90" s="57"/>
      <c r="U90" s="48"/>
      <c r="V90" s="223"/>
      <c r="W90" s="223"/>
      <c r="X90" s="223"/>
      <c r="Y90" s="223"/>
      <c r="Z90" s="223"/>
      <c r="AA90" s="48"/>
    </row>
    <row r="91" spans="1:27" ht="9" customHeight="1" x14ac:dyDescent="0.2">
      <c r="A91" s="48"/>
      <c r="B91" s="48"/>
      <c r="C91" s="48"/>
      <c r="D91" s="212" t="s">
        <v>167</v>
      </c>
      <c r="E91" s="212"/>
      <c r="F91" s="212"/>
      <c r="G91" s="48"/>
      <c r="H91" s="48"/>
      <c r="I91" s="48"/>
      <c r="J91" s="48"/>
      <c r="K91" s="48"/>
      <c r="L91" s="48"/>
      <c r="M91" s="48"/>
      <c r="N91" s="48"/>
      <c r="O91" s="58" t="s">
        <v>166</v>
      </c>
      <c r="P91" s="48"/>
      <c r="Q91" s="48"/>
      <c r="R91" s="48"/>
      <c r="S91" s="48"/>
      <c r="T91" s="57"/>
      <c r="U91" s="48"/>
      <c r="V91" s="223"/>
      <c r="W91" s="223"/>
      <c r="X91" s="223"/>
      <c r="Y91" s="223"/>
      <c r="Z91" s="223"/>
      <c r="AA91" s="48"/>
    </row>
    <row r="92" spans="1:27" x14ac:dyDescent="0.2">
      <c r="A92" s="48"/>
      <c r="B92" s="48"/>
      <c r="C92" s="48"/>
      <c r="D92" s="212"/>
      <c r="E92" s="212"/>
      <c r="F92" s="212"/>
      <c r="G92" s="48"/>
      <c r="H92" s="48"/>
      <c r="I92" s="48"/>
      <c r="J92" s="48"/>
      <c r="K92" s="48"/>
      <c r="L92" s="48"/>
      <c r="M92" s="48"/>
      <c r="N92" s="48"/>
      <c r="O92" s="48"/>
      <c r="P92" s="48"/>
      <c r="Q92" s="48"/>
      <c r="R92" s="48"/>
      <c r="S92" s="48"/>
      <c r="T92" s="57"/>
      <c r="U92" s="48"/>
      <c r="V92" s="48"/>
      <c r="W92" s="48"/>
      <c r="X92" s="48"/>
      <c r="Y92" s="55"/>
      <c r="Z92" s="56"/>
      <c r="AA92" s="48"/>
    </row>
  </sheetData>
  <sheetProtection algorithmName="SHA-512" hashValue="z+ln9w/U00XUQ+/HYRihM2J07Z1I9X48LhaH70WGjEhmhDVAYyPi9FzGF0X7co7ORMDzgoCeDeQCWr88TP9pGQ==" saltValue="iDRGPRwOAf4FjUsv2VLEuA==" spinCount="100000" sheet="1" formatCells="0" selectLockedCells="1"/>
  <mergeCells count="39">
    <mergeCell ref="V90:Z91"/>
    <mergeCell ref="Q30:X30"/>
    <mergeCell ref="F6:K6"/>
    <mergeCell ref="M6:R6"/>
    <mergeCell ref="F10:H10"/>
    <mergeCell ref="K10:M10"/>
    <mergeCell ref="O10:P10"/>
    <mergeCell ref="R14:X14"/>
    <mergeCell ref="R18:X18"/>
    <mergeCell ref="R19:X19"/>
    <mergeCell ref="M52:N52"/>
    <mergeCell ref="W54:X54"/>
    <mergeCell ref="K62:L62"/>
    <mergeCell ref="K64:L64"/>
    <mergeCell ref="Q64:X64"/>
    <mergeCell ref="F34:X34"/>
    <mergeCell ref="Q36:X36"/>
    <mergeCell ref="A39:A51"/>
    <mergeCell ref="B39:B51"/>
    <mergeCell ref="C39:C51"/>
    <mergeCell ref="P43:X43"/>
    <mergeCell ref="M50:N50"/>
    <mergeCell ref="M51:N51"/>
    <mergeCell ref="AC4:AH8"/>
    <mergeCell ref="D92:F92"/>
    <mergeCell ref="D91:F91"/>
    <mergeCell ref="V84:Z84"/>
    <mergeCell ref="V87:Z87"/>
    <mergeCell ref="V85:Z86"/>
    <mergeCell ref="V88:Z89"/>
    <mergeCell ref="I80:Z80"/>
    <mergeCell ref="I82:Z82"/>
    <mergeCell ref="K67:L67"/>
    <mergeCell ref="K69:L69"/>
    <mergeCell ref="K71:L71"/>
    <mergeCell ref="Q71:X71"/>
    <mergeCell ref="O76:Z76"/>
    <mergeCell ref="O78:Z78"/>
    <mergeCell ref="K65:L65"/>
  </mergeCells>
  <pageMargins left="0.19685039370078741" right="0.19685039370078741" top="0.39370078740157483" bottom="0.39370078740157483" header="0.31496062992125984" footer="0.31496062992125984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3"/>
  <dimension ref="A1:S100"/>
  <sheetViews>
    <sheetView showGridLines="0" tabSelected="1" zoomScaleNormal="100" workbookViewId="0">
      <selection activeCell="C31" sqref="C31:D31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43101</v>
      </c>
      <c r="G8" s="188"/>
      <c r="H8" s="46" t="s">
        <v>11</v>
      </c>
      <c r="I8" s="105">
        <v>43131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3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 t="shared" si="2"/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>(ROUND(($I$18*G24/100)/5,2))*5</f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90" t="s">
        <v>221</v>
      </c>
      <c r="C34" s="90"/>
      <c r="D34" s="90"/>
      <c r="E34" s="90" t="s">
        <v>2</v>
      </c>
      <c r="F34" s="90"/>
      <c r="G34" s="140">
        <f>Stammdaten!B32</f>
        <v>0</v>
      </c>
      <c r="I34" s="130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4"/>
      <c r="C35" s="182" t="s">
        <v>0</v>
      </c>
      <c r="D35" s="182"/>
      <c r="E35" s="122"/>
      <c r="F35" s="182"/>
      <c r="G35" s="182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1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9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9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9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9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9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9" ht="12.75" customHeight="1" x14ac:dyDescent="0.2">
      <c r="A54" s="10" t="s">
        <v>207</v>
      </c>
      <c r="D54" s="32"/>
      <c r="E54" s="20" t="s">
        <v>10</v>
      </c>
    </row>
    <row r="55" spans="1:19" s="10" customFormat="1" ht="21.75" customHeight="1" x14ac:dyDescent="0.2">
      <c r="A55" s="177"/>
      <c r="B55" s="177"/>
      <c r="C55" s="1"/>
      <c r="L55" s="1"/>
      <c r="M55" s="1"/>
      <c r="N55" s="1"/>
    </row>
    <row r="56" spans="1:19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9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9" s="10" customFormat="1" x14ac:dyDescent="0.2">
      <c r="A58" s="1"/>
      <c r="B58" s="1"/>
      <c r="C58" s="1"/>
      <c r="D58" s="1"/>
      <c r="L58" s="1"/>
      <c r="M58" s="1"/>
      <c r="N58" s="1"/>
    </row>
    <row r="59" spans="1:19" ht="33.75" customHeight="1" x14ac:dyDescent="0.2"/>
    <row r="60" spans="1:19" ht="18" x14ac:dyDescent="0.25">
      <c r="A60" s="84" t="s">
        <v>227</v>
      </c>
      <c r="D60" s="84" t="s">
        <v>228</v>
      </c>
      <c r="E60" s="84"/>
      <c r="F60" s="180"/>
      <c r="G60" s="180"/>
      <c r="H60" s="180"/>
    </row>
    <row r="62" spans="1:19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  <c r="K62" s="125"/>
      <c r="L62" s="125"/>
      <c r="M62" s="125"/>
      <c r="N62" s="125"/>
      <c r="O62" s="125"/>
      <c r="P62" s="125"/>
      <c r="Q62" s="125"/>
      <c r="R62" s="125"/>
      <c r="S62" s="125"/>
    </row>
    <row r="63" spans="1:19" x14ac:dyDescent="0.2">
      <c r="A63" s="165">
        <v>1</v>
      </c>
      <c r="B63" s="175"/>
      <c r="C63" s="176"/>
      <c r="D63" s="155"/>
      <c r="E63" s="175"/>
      <c r="F63" s="179"/>
      <c r="G63" s="176"/>
      <c r="M63" s="158"/>
      <c r="N63" s="159"/>
      <c r="O63" s="159"/>
    </row>
    <row r="64" spans="1:19" x14ac:dyDescent="0.2">
      <c r="A64" s="165">
        <v>2</v>
      </c>
      <c r="B64" s="175"/>
      <c r="C64" s="176"/>
      <c r="D64" s="155"/>
      <c r="E64" s="175"/>
      <c r="F64" s="179"/>
      <c r="G64" s="176"/>
      <c r="M64" s="158"/>
      <c r="N64" s="159"/>
      <c r="O64" s="159"/>
    </row>
    <row r="65" spans="1:19" x14ac:dyDescent="0.2">
      <c r="A65" s="165">
        <v>3</v>
      </c>
      <c r="B65" s="175"/>
      <c r="C65" s="176"/>
      <c r="D65" s="155"/>
      <c r="E65" s="175"/>
      <c r="F65" s="179"/>
      <c r="G65" s="176"/>
      <c r="M65" s="158"/>
      <c r="N65" s="159"/>
      <c r="O65" s="159"/>
    </row>
    <row r="66" spans="1:19" x14ac:dyDescent="0.2">
      <c r="A66" s="165">
        <v>4</v>
      </c>
      <c r="B66" s="175"/>
      <c r="C66" s="176"/>
      <c r="D66" s="155"/>
      <c r="E66" s="175"/>
      <c r="F66" s="179"/>
      <c r="G66" s="176"/>
      <c r="M66" s="158"/>
      <c r="N66" s="159"/>
      <c r="O66" s="159"/>
    </row>
    <row r="67" spans="1:19" x14ac:dyDescent="0.2">
      <c r="A67" s="165">
        <v>5</v>
      </c>
      <c r="B67" s="175"/>
      <c r="C67" s="176"/>
      <c r="D67" s="155"/>
      <c r="E67" s="175"/>
      <c r="F67" s="179"/>
      <c r="G67" s="176"/>
      <c r="M67" s="158"/>
      <c r="N67" s="159"/>
      <c r="O67" s="159"/>
    </row>
    <row r="68" spans="1:19" x14ac:dyDescent="0.2">
      <c r="A68" s="165">
        <v>6</v>
      </c>
      <c r="B68" s="175"/>
      <c r="C68" s="176"/>
      <c r="D68" s="155"/>
      <c r="E68" s="175"/>
      <c r="F68" s="179"/>
      <c r="G68" s="176"/>
      <c r="M68" s="158"/>
      <c r="N68" s="159"/>
      <c r="O68" s="159"/>
    </row>
    <row r="69" spans="1:19" x14ac:dyDescent="0.2">
      <c r="A69" s="165">
        <v>7</v>
      </c>
      <c r="B69" s="175"/>
      <c r="C69" s="176"/>
      <c r="D69" s="155"/>
      <c r="E69" s="175"/>
      <c r="F69" s="179"/>
      <c r="G69" s="176"/>
      <c r="M69" s="158"/>
      <c r="N69" s="159"/>
      <c r="O69" s="159"/>
    </row>
    <row r="70" spans="1:19" ht="15.75" x14ac:dyDescent="0.25">
      <c r="A70" s="165">
        <v>8</v>
      </c>
      <c r="B70" s="175"/>
      <c r="C70" s="176"/>
      <c r="D70" s="155"/>
      <c r="E70" s="175"/>
      <c r="F70" s="179"/>
      <c r="G70" s="176"/>
      <c r="M70" s="158"/>
      <c r="N70" s="159"/>
      <c r="O70" s="159"/>
      <c r="P70" s="160"/>
      <c r="R70" s="161"/>
      <c r="S70" s="162"/>
    </row>
    <row r="71" spans="1:19" ht="15.75" x14ac:dyDescent="0.25">
      <c r="A71" s="166">
        <v>9</v>
      </c>
      <c r="B71" s="175"/>
      <c r="C71" s="176"/>
      <c r="D71" s="155"/>
      <c r="E71" s="175"/>
      <c r="F71" s="179"/>
      <c r="G71" s="176"/>
      <c r="L71" s="10"/>
      <c r="M71" s="10"/>
      <c r="N71" s="10"/>
      <c r="O71" s="17"/>
      <c r="P71" s="156"/>
      <c r="S71" s="163"/>
    </row>
    <row r="72" spans="1:19" x14ac:dyDescent="0.2">
      <c r="A72" s="166">
        <v>10</v>
      </c>
      <c r="B72" s="175"/>
      <c r="C72" s="176"/>
      <c r="D72" s="155"/>
      <c r="E72" s="175"/>
      <c r="F72" s="179"/>
      <c r="G72" s="176"/>
    </row>
    <row r="73" spans="1:19" x14ac:dyDescent="0.2">
      <c r="A73" s="166">
        <v>11</v>
      </c>
      <c r="B73" s="175"/>
      <c r="C73" s="176"/>
      <c r="D73" s="155"/>
      <c r="E73" s="175"/>
      <c r="F73" s="179"/>
      <c r="G73" s="176"/>
    </row>
    <row r="74" spans="1:19" x14ac:dyDescent="0.2">
      <c r="A74" s="166">
        <v>12</v>
      </c>
      <c r="B74" s="175"/>
      <c r="C74" s="176"/>
      <c r="D74" s="155"/>
      <c r="E74" s="175"/>
      <c r="F74" s="179"/>
      <c r="G74" s="176"/>
    </row>
    <row r="75" spans="1:19" x14ac:dyDescent="0.2">
      <c r="A75" s="166">
        <v>13</v>
      </c>
      <c r="B75" s="175"/>
      <c r="C75" s="176"/>
      <c r="D75" s="155"/>
      <c r="E75" s="175"/>
      <c r="F75" s="179"/>
      <c r="G75" s="176"/>
    </row>
    <row r="76" spans="1:19" x14ac:dyDescent="0.2">
      <c r="A76" s="166">
        <v>14</v>
      </c>
      <c r="B76" s="175"/>
      <c r="C76" s="176"/>
      <c r="D76" s="155"/>
      <c r="E76" s="175"/>
      <c r="F76" s="179"/>
      <c r="G76" s="176"/>
    </row>
    <row r="77" spans="1:19" x14ac:dyDescent="0.2">
      <c r="A77" s="166">
        <v>15</v>
      </c>
      <c r="B77" s="175"/>
      <c r="C77" s="176"/>
      <c r="D77" s="155"/>
      <c r="E77" s="175"/>
      <c r="F77" s="179"/>
      <c r="G77" s="176"/>
    </row>
    <row r="78" spans="1:19" x14ac:dyDescent="0.2">
      <c r="A78" s="166">
        <v>16</v>
      </c>
      <c r="B78" s="175"/>
      <c r="C78" s="176"/>
      <c r="D78" s="155"/>
      <c r="E78" s="175"/>
      <c r="F78" s="179"/>
      <c r="G78" s="176"/>
    </row>
    <row r="79" spans="1:19" x14ac:dyDescent="0.2">
      <c r="A79" s="166">
        <v>17</v>
      </c>
      <c r="B79" s="175"/>
      <c r="C79" s="176"/>
      <c r="D79" s="155"/>
      <c r="E79" s="175"/>
      <c r="F79" s="179"/>
      <c r="G79" s="176"/>
    </row>
    <row r="80" spans="1:19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2.75" customHeight="1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6" spans="1:7" ht="67.5" customHeight="1" x14ac:dyDescent="0.2"/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NZprulHt2sdeP05VOm9rHgxrcuwPbUFIwENBAaLB2UfESINoZd5Ao7TSGOR0JpWlKcLkb3J4M2Q5/vcKVMOSbQ==" saltValue="CrNOaCSCgkgGSsP3eJirGQ==" spinCount="100000" sheet="1" formatCells="0" selectLockedCells="1"/>
  <mergeCells count="103">
    <mergeCell ref="F32:G32"/>
    <mergeCell ref="G7:I7"/>
    <mergeCell ref="F8:G8"/>
    <mergeCell ref="F11:G11"/>
    <mergeCell ref="C11:D11"/>
    <mergeCell ref="C28:D28"/>
    <mergeCell ref="C29:D29"/>
    <mergeCell ref="C12:D12"/>
    <mergeCell ref="F12:G12"/>
    <mergeCell ref="C13:D13"/>
    <mergeCell ref="F13:G13"/>
    <mergeCell ref="C31:D31"/>
    <mergeCell ref="F28:G28"/>
    <mergeCell ref="F29:G29"/>
    <mergeCell ref="F30:G30"/>
    <mergeCell ref="F31:G31"/>
    <mergeCell ref="C30:D30"/>
    <mergeCell ref="C14:D14"/>
    <mergeCell ref="C15:D15"/>
    <mergeCell ref="C16:D16"/>
    <mergeCell ref="F14:G14"/>
    <mergeCell ref="F15:G15"/>
    <mergeCell ref="F16:G16"/>
    <mergeCell ref="C35:D35"/>
    <mergeCell ref="C36:D36"/>
    <mergeCell ref="C37:D37"/>
    <mergeCell ref="F35:G35"/>
    <mergeCell ref="F36:G36"/>
    <mergeCell ref="F37:G37"/>
    <mergeCell ref="F43:G43"/>
    <mergeCell ref="E48:F48"/>
    <mergeCell ref="D52:G52"/>
    <mergeCell ref="E63:G63"/>
    <mergeCell ref="E64:G64"/>
    <mergeCell ref="E65:G65"/>
    <mergeCell ref="E66:G66"/>
    <mergeCell ref="E67:G67"/>
    <mergeCell ref="F60:H60"/>
    <mergeCell ref="A55:B55"/>
    <mergeCell ref="A57:B57"/>
    <mergeCell ref="C44:D44"/>
    <mergeCell ref="F44:G44"/>
    <mergeCell ref="C45:D45"/>
    <mergeCell ref="F45:G45"/>
    <mergeCell ref="E73:G73"/>
    <mergeCell ref="E74:G74"/>
    <mergeCell ref="E75:G75"/>
    <mergeCell ref="E76:G76"/>
    <mergeCell ref="E77:G77"/>
    <mergeCell ref="E68:G68"/>
    <mergeCell ref="E69:G69"/>
    <mergeCell ref="E70:G70"/>
    <mergeCell ref="E71:G71"/>
    <mergeCell ref="E72:G72"/>
    <mergeCell ref="E91:G91"/>
    <mergeCell ref="E92:G92"/>
    <mergeCell ref="E83:G83"/>
    <mergeCell ref="E84:G84"/>
    <mergeCell ref="E85:G85"/>
    <mergeCell ref="E86:G86"/>
    <mergeCell ref="E87:G87"/>
    <mergeCell ref="E78:G78"/>
    <mergeCell ref="E79:G79"/>
    <mergeCell ref="E80:G80"/>
    <mergeCell ref="E81:G81"/>
    <mergeCell ref="E82:G82"/>
    <mergeCell ref="B78:C78"/>
    <mergeCell ref="B79:C79"/>
    <mergeCell ref="B80:C80"/>
    <mergeCell ref="B81:C81"/>
    <mergeCell ref="B82:C82"/>
    <mergeCell ref="E93:G93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E88:G88"/>
    <mergeCell ref="E89:G89"/>
    <mergeCell ref="E90:G90"/>
    <mergeCell ref="B93:C93"/>
    <mergeCell ref="A98:B98"/>
    <mergeCell ref="A100:B100"/>
    <mergeCell ref="B88:C88"/>
    <mergeCell ref="B89:C89"/>
    <mergeCell ref="B90:C90"/>
    <mergeCell ref="B91:C91"/>
    <mergeCell ref="B92:C92"/>
    <mergeCell ref="B83:C83"/>
    <mergeCell ref="B84:C84"/>
    <mergeCell ref="B85:C85"/>
    <mergeCell ref="B86:C86"/>
    <mergeCell ref="B87:C87"/>
  </mergeCells>
  <dataValidations count="1">
    <dataValidation type="list" allowBlank="1" showInputMessage="1" showErrorMessage="1" sqref="B7:B8" xr:uid="{28BB763D-0B02-48CD-96D0-514EC980B338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/>
  <dimension ref="A1"/>
  <sheetViews>
    <sheetView workbookViewId="0"/>
  </sheetViews>
  <sheetFormatPr baseColWidth="10" defaultRowHeight="12.75" x14ac:dyDescent="0.2"/>
  <sheetData/>
  <phoneticPr fontId="9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8"/>
  <dimension ref="A1:N98"/>
  <sheetViews>
    <sheetView showGridLines="0" zoomScaleNormal="100" workbookViewId="0">
      <selection activeCell="C12" sqref="C12:D12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43132</v>
      </c>
      <c r="G8" s="188"/>
      <c r="H8" s="46" t="s">
        <v>11</v>
      </c>
      <c r="I8" s="105">
        <v>43159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3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 t="shared" si="2"/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>(ROUND(($I$18*G24/100)/5,2))*5</f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5" t="s">
        <v>221</v>
      </c>
      <c r="C34" s="15"/>
      <c r="D34" s="15"/>
      <c r="E34" s="15" t="s">
        <v>2</v>
      </c>
      <c r="F34" s="15"/>
      <c r="G34" s="140">
        <f>Stammdaten!B32</f>
        <v>0</v>
      </c>
      <c r="I34" s="130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4"/>
      <c r="C35" s="182" t="s">
        <v>0</v>
      </c>
      <c r="D35" s="182"/>
      <c r="E35" s="122"/>
      <c r="F35" s="182"/>
      <c r="G35" s="182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234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ht="15.75" x14ac:dyDescent="0.25">
      <c r="B92" s="164"/>
      <c r="D92" s="157"/>
    </row>
    <row r="93" spans="1:7" ht="15.75" x14ac:dyDescent="0.25">
      <c r="A93" s="25" t="s">
        <v>233</v>
      </c>
      <c r="B93" s="156">
        <f>(SUM(B63:B91))+(ROUNDDOWN(SUM(D63:D91)/60,0))</f>
        <v>0</v>
      </c>
      <c r="D93" s="156">
        <f>(SUM(D63:D91)/60-ROUNDDOWN(SUM(D63:D91)/60,0))*60</f>
        <v>0</v>
      </c>
    </row>
    <row r="95" spans="1:7" x14ac:dyDescent="0.2">
      <c r="A95" s="10" t="s">
        <v>207</v>
      </c>
      <c r="D95" s="32"/>
      <c r="E95" s="20"/>
    </row>
    <row r="96" spans="1:7" x14ac:dyDescent="0.2">
      <c r="A96" s="177"/>
      <c r="B96" s="177"/>
      <c r="D96" s="10"/>
    </row>
    <row r="97" spans="1:8" x14ac:dyDescent="0.2">
      <c r="A97" s="39" t="s">
        <v>208</v>
      </c>
      <c r="E97" s="10" t="s">
        <v>43</v>
      </c>
      <c r="H97" s="10" t="s">
        <v>202</v>
      </c>
    </row>
    <row r="98" spans="1:8" x14ac:dyDescent="0.2">
      <c r="A98" s="178"/>
      <c r="B98" s="178"/>
      <c r="E98" s="23" t="s">
        <v>44</v>
      </c>
      <c r="H98" s="23" t="s">
        <v>45</v>
      </c>
    </row>
  </sheetData>
  <sheetProtection algorithmName="SHA-512" hashValue="bQZh0qGtWAuzSN+cn/CPEqYrj84p1kD6v07wTE8h1CxzyouTmVdmIv5BoGjX5hemD4d30yRWlV8klJpPNZ0nmQ==" saltValue="9oXBD17x/RdkPCyQMVOYCg==" spinCount="100000" sheet="1" formatCells="0" selectLockedCells="1"/>
  <mergeCells count="99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F60:H60"/>
    <mergeCell ref="B63:C63"/>
    <mergeCell ref="E63:G63"/>
    <mergeCell ref="B64:C64"/>
    <mergeCell ref="E64:G64"/>
    <mergeCell ref="B65:C65"/>
    <mergeCell ref="E65:G65"/>
    <mergeCell ref="B66:C66"/>
    <mergeCell ref="E66:G66"/>
    <mergeCell ref="B67:C67"/>
    <mergeCell ref="E67:G67"/>
    <mergeCell ref="B68:C68"/>
    <mergeCell ref="E68:G68"/>
    <mergeCell ref="B69:C69"/>
    <mergeCell ref="E69:G69"/>
    <mergeCell ref="B70:C70"/>
    <mergeCell ref="E70:G70"/>
    <mergeCell ref="B71:C71"/>
    <mergeCell ref="E71:G71"/>
    <mergeCell ref="B72:C72"/>
    <mergeCell ref="E72:G72"/>
    <mergeCell ref="B73:C73"/>
    <mergeCell ref="E73:G73"/>
    <mergeCell ref="B74:C74"/>
    <mergeCell ref="E74:G74"/>
    <mergeCell ref="B75:C75"/>
    <mergeCell ref="E75:G75"/>
    <mergeCell ref="B76:C76"/>
    <mergeCell ref="E76:G76"/>
    <mergeCell ref="B77:C77"/>
    <mergeCell ref="E77:G77"/>
    <mergeCell ref="B78:C78"/>
    <mergeCell ref="E78:G78"/>
    <mergeCell ref="B79:C79"/>
    <mergeCell ref="E79:G79"/>
    <mergeCell ref="B80:C80"/>
    <mergeCell ref="E80:G80"/>
    <mergeCell ref="B81:C81"/>
    <mergeCell ref="E81:G81"/>
    <mergeCell ref="B82:C82"/>
    <mergeCell ref="E82:G82"/>
    <mergeCell ref="B83:C83"/>
    <mergeCell ref="E83:G83"/>
    <mergeCell ref="B84:C84"/>
    <mergeCell ref="E84:G84"/>
    <mergeCell ref="B85:C85"/>
    <mergeCell ref="E85:G85"/>
    <mergeCell ref="B86:C86"/>
    <mergeCell ref="E86:G86"/>
    <mergeCell ref="B87:C87"/>
    <mergeCell ref="E87:G87"/>
    <mergeCell ref="B88:C88"/>
    <mergeCell ref="E88:G88"/>
    <mergeCell ref="A98:B98"/>
    <mergeCell ref="A96:B96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D8E56ED-1755-4500-B9AC-7343BDC53AF5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7"/>
  <dimension ref="A1:N100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43160</v>
      </c>
      <c r="G8" s="188"/>
      <c r="H8" s="46" t="s">
        <v>11</v>
      </c>
      <c r="I8" s="105">
        <v>43190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>I18*G21/100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>I18*G22/100</f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I18*G23/100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>I18*G24/100</f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2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2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2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235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5.75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4NyTL+tTneI0OJSv06J7xUo4AwVh8lg5RgycLFEEAaPivxV9FEFG6m3/SL7bxvYrMctv+zpGCeTT+wjeOZzp1A==" saltValue="5regq2R2Hzqb/nYduL6Rmw==" spinCount="100000" sheet="1" formatCells="0" selectLockedCells="1"/>
  <mergeCells count="103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100:B100"/>
    <mergeCell ref="B92:C92"/>
    <mergeCell ref="E92:G92"/>
    <mergeCell ref="B93:C93"/>
    <mergeCell ref="E93:G93"/>
    <mergeCell ref="A98:B98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6282304B-5E3F-4D24-9325-EEB02C8D7234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6"/>
  <dimension ref="A1:N99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43191</v>
      </c>
      <c r="G8" s="188"/>
      <c r="H8" s="46" t="s">
        <v>11</v>
      </c>
      <c r="I8" s="105">
        <v>43220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4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 t="shared" si="2"/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236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ht="15.75" x14ac:dyDescent="0.25">
      <c r="B93" s="164"/>
      <c r="D93" s="157"/>
    </row>
    <row r="94" spans="1:7" ht="15.75" x14ac:dyDescent="0.25">
      <c r="A94" s="25" t="s">
        <v>233</v>
      </c>
      <c r="B94" s="156">
        <f>(SUM(B63:B92))+(ROUNDDOWN(SUM(D63:D92)/60,0))</f>
        <v>0</v>
      </c>
      <c r="D94" s="156">
        <f>(SUM(D63:D92)/60-ROUNDDOWN(SUM(D63:D92)/60,0))*60</f>
        <v>0</v>
      </c>
    </row>
    <row r="96" spans="1:7" x14ac:dyDescent="0.2">
      <c r="A96" s="10" t="s">
        <v>207</v>
      </c>
      <c r="D96" s="32"/>
      <c r="E96" s="20"/>
    </row>
    <row r="97" spans="1:8" x14ac:dyDescent="0.2">
      <c r="A97" s="177"/>
      <c r="B97" s="177"/>
      <c r="D97" s="10"/>
    </row>
    <row r="98" spans="1:8" x14ac:dyDescent="0.2">
      <c r="A98" s="39" t="s">
        <v>208</v>
      </c>
      <c r="E98" s="10" t="s">
        <v>43</v>
      </c>
      <c r="H98" s="10" t="s">
        <v>202</v>
      </c>
    </row>
    <row r="99" spans="1:8" x14ac:dyDescent="0.2">
      <c r="A99" s="178"/>
      <c r="B99" s="178"/>
      <c r="E99" s="23" t="s">
        <v>44</v>
      </c>
      <c r="H99" s="23" t="s">
        <v>45</v>
      </c>
    </row>
  </sheetData>
  <sheetProtection algorithmName="SHA-512" hashValue="V/YXXMhuL0QbfSw2OPSnb/H8LxRWclORTaXKkH348Dy1mDHRib7bNGbch3sKPs/B8YkJ6rIiTLfhjBOSkAB33A==" saltValue="8fayMvT0Mx21vErVgWlp3g==" spinCount="100000" sheet="1" formatCells="0" selectLockedCells="1"/>
  <mergeCells count="101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99:B99"/>
    <mergeCell ref="B92:C92"/>
    <mergeCell ref="E92:G92"/>
    <mergeCell ref="A97:B97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5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15"/>
  <dimension ref="A1:N100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43221</v>
      </c>
      <c r="G8" s="188"/>
      <c r="H8" s="46" t="s">
        <v>11</v>
      </c>
      <c r="I8" s="105">
        <v>43251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4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>(ROUND(($I$18*G23/100)/5,2))*5</f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 t="shared" si="2"/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237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5.75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VkewWPn1VI0KLLEQsYYJ8vuHa0a8TDE+4SwJWvZ4fPKgzNr1Dw294Keo74IF0E32fQsWSRzGhHtBcybROItcyw==" saltValue="FJZxIgXMq+yG9cxbXF4A3A==" spinCount="100000" sheet="1" formatCells="0" selectLockedCells="1"/>
  <mergeCells count="103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100:B100"/>
    <mergeCell ref="B92:C92"/>
    <mergeCell ref="E92:G92"/>
    <mergeCell ref="B93:C93"/>
    <mergeCell ref="E93:G93"/>
    <mergeCell ref="A98:B98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6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4"/>
  <dimension ref="A1:N99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43252</v>
      </c>
      <c r="G8" s="188"/>
      <c r="H8" s="46" t="s">
        <v>11</v>
      </c>
      <c r="I8" s="105">
        <v>43281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 t="shared" ref="K11:K16" si="0"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si="0"/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ref="I22:I23" si="2">(ROUND(($I$18*G22/100)/5,2))*5</f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 t="shared" si="2"/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>(ROUND(($I$18*G24/100)/5,2))*5</f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238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ht="15.75" x14ac:dyDescent="0.25">
      <c r="B93" s="164"/>
      <c r="D93" s="157"/>
    </row>
    <row r="94" spans="1:7" ht="15.75" x14ac:dyDescent="0.25">
      <c r="A94" s="25" t="s">
        <v>233</v>
      </c>
      <c r="B94" s="156">
        <f>(SUM(B63:B92))+(ROUNDDOWN(SUM(D63:D92)/60,0))</f>
        <v>0</v>
      </c>
      <c r="D94" s="156">
        <f>(SUM(D63:D92)/60-ROUNDDOWN(SUM(D63:D92)/60,0))*60</f>
        <v>0</v>
      </c>
    </row>
    <row r="96" spans="1:7" x14ac:dyDescent="0.2">
      <c r="A96" s="10" t="s">
        <v>207</v>
      </c>
      <c r="D96" s="32"/>
      <c r="E96" s="20"/>
    </row>
    <row r="97" spans="1:8" x14ac:dyDescent="0.2">
      <c r="A97" s="177"/>
      <c r="B97" s="177"/>
      <c r="D97" s="10"/>
    </row>
    <row r="98" spans="1:8" x14ac:dyDescent="0.2">
      <c r="A98" s="39" t="s">
        <v>208</v>
      </c>
      <c r="E98" s="10" t="s">
        <v>43</v>
      </c>
      <c r="H98" s="10" t="s">
        <v>202</v>
      </c>
    </row>
    <row r="99" spans="1:8" x14ac:dyDescent="0.2">
      <c r="A99" s="178"/>
      <c r="B99" s="178"/>
      <c r="E99" s="23" t="s">
        <v>44</v>
      </c>
      <c r="H99" s="23" t="s">
        <v>45</v>
      </c>
    </row>
  </sheetData>
  <sheetProtection algorithmName="SHA-512" hashValue="OWiM4UdeMlzNu72ywDBEGKUbuBBYZHaaRk/kwNqqOYhMccRSurl5FLI+B0IVch65ila8g8za+Yw7JZQOkljjAw==" saltValue="T+RHoMObSVc5EW9A1TwIMQ==" spinCount="100000" sheet="1" formatCells="0" selectLockedCells="1"/>
  <mergeCells count="101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B92:C92"/>
    <mergeCell ref="E92:G92"/>
    <mergeCell ref="A97:B97"/>
    <mergeCell ref="A99:B99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7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"/>
  <dimension ref="A1:N100"/>
  <sheetViews>
    <sheetView showGridLines="0" zoomScaleNormal="100" workbookViewId="0">
      <selection activeCell="B7" sqref="B7"/>
    </sheetView>
  </sheetViews>
  <sheetFormatPr baseColWidth="10" defaultRowHeight="15" x14ac:dyDescent="0.2"/>
  <cols>
    <col min="1" max="1" width="18" style="1" customWidth="1"/>
    <col min="2" max="2" width="14" style="1" customWidth="1"/>
    <col min="3" max="3" width="1.28515625" style="1" customWidth="1"/>
    <col min="4" max="4" width="13.28515625" style="1" customWidth="1"/>
    <col min="5" max="5" width="7.42578125" style="10" customWidth="1"/>
    <col min="6" max="6" width="1.7109375" style="10" customWidth="1"/>
    <col min="7" max="7" width="11.7109375" style="10" customWidth="1"/>
    <col min="8" max="8" width="4.7109375" style="10" customWidth="1"/>
    <col min="9" max="9" width="19" style="10" customWidth="1"/>
    <col min="10" max="10" width="0.42578125" style="10" customWidth="1"/>
    <col min="11" max="11" width="11.42578125" style="10"/>
    <col min="12" max="12" width="11.42578125" style="1"/>
    <col min="13" max="13" width="0" style="1" hidden="1" customWidth="1"/>
    <col min="14" max="16384" width="11.42578125" style="1"/>
  </cols>
  <sheetData>
    <row r="1" spans="1:14" ht="17.25" customHeight="1" x14ac:dyDescent="0.25">
      <c r="A1" s="108" t="s">
        <v>22</v>
      </c>
      <c r="B1" s="45"/>
      <c r="C1" s="5"/>
      <c r="D1" s="5"/>
      <c r="E1" s="12"/>
      <c r="F1" s="12"/>
      <c r="G1" s="12"/>
      <c r="H1" s="12"/>
      <c r="I1" s="12"/>
      <c r="J1" s="13"/>
    </row>
    <row r="2" spans="1:14" ht="17.25" customHeight="1" x14ac:dyDescent="0.25">
      <c r="A2" s="24" t="s">
        <v>23</v>
      </c>
      <c r="E2" s="25" t="s">
        <v>24</v>
      </c>
      <c r="I2" s="17" t="s">
        <v>37</v>
      </c>
      <c r="J2" s="14"/>
    </row>
    <row r="3" spans="1:14" ht="16.5" customHeight="1" x14ac:dyDescent="0.2">
      <c r="A3" s="104" t="str">
        <f>IF(Stammdaten!B6&lt;&gt;"",Stammdaten!B6,"")</f>
        <v/>
      </c>
      <c r="E3" s="88" t="str">
        <f>IF(Stammdaten!B11&lt;&gt;"",Stammdaten!B11,"")</f>
        <v/>
      </c>
      <c r="I3" s="39">
        <f>Stammdaten!B3</f>
        <v>2026</v>
      </c>
      <c r="J3" s="14"/>
      <c r="M3" s="99" t="s">
        <v>173</v>
      </c>
    </row>
    <row r="4" spans="1:14" x14ac:dyDescent="0.2">
      <c r="A4" s="104" t="str">
        <f>IF(Stammdaten!B7&lt;&gt;0,Stammdaten!B7,"")</f>
        <v/>
      </c>
      <c r="E4" s="88" t="str">
        <f>IF(Stammdaten!B12&lt;&gt;"",Stammdaten!B12,"")</f>
        <v/>
      </c>
      <c r="F4"/>
      <c r="G4"/>
      <c r="I4" s="88"/>
      <c r="J4" s="7"/>
      <c r="M4" s="99" t="s">
        <v>174</v>
      </c>
    </row>
    <row r="5" spans="1:14" x14ac:dyDescent="0.2">
      <c r="A5" s="104" t="str">
        <f>IF(Stammdaten!B8&lt;&gt;0,Stammdaten!B8,"")</f>
        <v/>
      </c>
      <c r="E5" s="88" t="str">
        <f>IF(Stammdaten!B13&lt;&gt;"",Stammdaten!B13,"")</f>
        <v/>
      </c>
      <c r="F5"/>
      <c r="G5"/>
      <c r="I5" s="88"/>
      <c r="J5" s="7"/>
    </row>
    <row r="6" spans="1:14" ht="2.25" customHeight="1" x14ac:dyDescent="0.2">
      <c r="A6" s="6"/>
      <c r="F6"/>
      <c r="G6"/>
      <c r="I6" s="88"/>
      <c r="J6" s="7"/>
    </row>
    <row r="7" spans="1:14" ht="16.5" customHeight="1" x14ac:dyDescent="0.2">
      <c r="A7" s="29" t="s">
        <v>30</v>
      </c>
      <c r="B7" s="138">
        <f>Stammdaten!B19</f>
        <v>0</v>
      </c>
      <c r="E7" s="26" t="s">
        <v>8</v>
      </c>
      <c r="F7" s="26"/>
      <c r="G7" s="187" t="str">
        <f>IF(Stammdaten!B14&lt;&gt;"",Stammdaten!B14,"")</f>
        <v/>
      </c>
      <c r="H7" s="187"/>
      <c r="I7" s="187"/>
      <c r="J7" s="7"/>
    </row>
    <row r="8" spans="1:14" ht="16.5" customHeight="1" x14ac:dyDescent="0.2">
      <c r="A8" s="29" t="s">
        <v>35</v>
      </c>
      <c r="B8" s="138">
        <f>Stammdaten!B20</f>
        <v>0</v>
      </c>
      <c r="E8" s="36" t="s">
        <v>1</v>
      </c>
      <c r="F8" s="188">
        <v>43282</v>
      </c>
      <c r="G8" s="188"/>
      <c r="H8" s="46" t="s">
        <v>11</v>
      </c>
      <c r="I8" s="105">
        <v>43312</v>
      </c>
      <c r="J8" s="7"/>
      <c r="N8" s="44"/>
    </row>
    <row r="9" spans="1:14" ht="5.0999999999999996" customHeight="1" thickBot="1" x14ac:dyDescent="0.3">
      <c r="A9" s="9"/>
      <c r="B9" s="8"/>
      <c r="C9" s="8"/>
      <c r="D9" s="8"/>
      <c r="E9" s="33"/>
      <c r="F9" s="34"/>
      <c r="G9" s="34"/>
      <c r="H9" s="33"/>
      <c r="I9" s="89"/>
      <c r="J9" s="35"/>
    </row>
    <row r="10" spans="1:14" s="20" customFormat="1" ht="5.0999999999999996" customHeight="1" x14ac:dyDescent="0.2"/>
    <row r="11" spans="1:14" s="10" customFormat="1" ht="16.5" customHeight="1" x14ac:dyDescent="0.2">
      <c r="A11" s="15" t="s">
        <v>189</v>
      </c>
      <c r="B11" s="15"/>
      <c r="C11" s="190"/>
      <c r="D11" s="190"/>
      <c r="E11" s="125" t="s">
        <v>181</v>
      </c>
      <c r="F11" s="189">
        <f>Stammdaten!B18</f>
        <v>0</v>
      </c>
      <c r="G11" s="189"/>
      <c r="I11" s="130">
        <f>F11*C11</f>
        <v>0</v>
      </c>
      <c r="K11" s="146">
        <f>IF(I11=0,0,1)</f>
        <v>0</v>
      </c>
    </row>
    <row r="12" spans="1:14" s="10" customFormat="1" ht="16.5" customHeight="1" x14ac:dyDescent="0.2">
      <c r="A12" s="28" t="s">
        <v>26</v>
      </c>
      <c r="B12" s="28"/>
      <c r="C12" s="190"/>
      <c r="D12" s="190"/>
      <c r="E12" s="125" t="s">
        <v>181</v>
      </c>
      <c r="F12" s="189"/>
      <c r="G12" s="189"/>
      <c r="I12" s="130" t="str">
        <f>IF(C12&lt;&gt;"",F12*C12,"")</f>
        <v/>
      </c>
      <c r="K12" s="146">
        <f>IF(I12=0,0,1)</f>
        <v>1</v>
      </c>
    </row>
    <row r="13" spans="1:14" s="10" customFormat="1" ht="16.5" customHeight="1" x14ac:dyDescent="0.2">
      <c r="A13" s="15" t="s">
        <v>187</v>
      </c>
      <c r="B13" s="15"/>
      <c r="C13" s="193">
        <f>SUM(I11,I12)</f>
        <v>0</v>
      </c>
      <c r="D13" s="193"/>
      <c r="E13" s="125" t="s">
        <v>201</v>
      </c>
      <c r="F13" s="194">
        <f>Stammdaten!B22</f>
        <v>0</v>
      </c>
      <c r="G13" s="194"/>
      <c r="I13" s="130">
        <f>F13*C13</f>
        <v>0</v>
      </c>
      <c r="K13" s="146">
        <f>IF(I13=0,0,1)</f>
        <v>0</v>
      </c>
    </row>
    <row r="14" spans="1:14" s="10" customFormat="1" ht="16.5" customHeight="1" x14ac:dyDescent="0.2">
      <c r="A14" s="28" t="s">
        <v>191</v>
      </c>
      <c r="B14" s="124"/>
      <c r="C14" s="198"/>
      <c r="D14" s="198"/>
      <c r="E14" s="121"/>
      <c r="F14" s="198"/>
      <c r="G14" s="198"/>
      <c r="I14" s="131"/>
      <c r="K14" s="146">
        <f t="shared" ref="K14:K16" si="0">IF(I14=0,0,1)</f>
        <v>0</v>
      </c>
    </row>
    <row r="15" spans="1:14" s="10" customFormat="1" ht="16.5" customHeight="1" x14ac:dyDescent="0.2">
      <c r="B15" s="124"/>
      <c r="C15" s="198"/>
      <c r="D15" s="198"/>
      <c r="E15" s="121"/>
      <c r="F15" s="198"/>
      <c r="G15" s="198"/>
      <c r="I15" s="131"/>
      <c r="K15" s="146">
        <f t="shared" si="0"/>
        <v>0</v>
      </c>
    </row>
    <row r="16" spans="1:14" s="10" customFormat="1" ht="16.5" customHeight="1" x14ac:dyDescent="0.2">
      <c r="B16" s="124"/>
      <c r="C16" s="182"/>
      <c r="D16" s="182"/>
      <c r="E16" s="122"/>
      <c r="F16" s="182"/>
      <c r="G16" s="182"/>
      <c r="I16" s="131"/>
      <c r="K16" s="146">
        <f t="shared" si="0"/>
        <v>0</v>
      </c>
    </row>
    <row r="17" spans="1:11" s="10" customFormat="1" ht="5.0999999999999996" customHeight="1" x14ac:dyDescent="0.2">
      <c r="A17" s="15"/>
      <c r="B17" s="15"/>
      <c r="C17" s="15"/>
      <c r="D17" s="15"/>
      <c r="E17" s="15"/>
      <c r="F17" s="15"/>
      <c r="G17" s="15"/>
      <c r="H17" s="15"/>
      <c r="I17" s="91"/>
      <c r="K17" s="146"/>
    </row>
    <row r="18" spans="1:11" s="19" customFormat="1" ht="24.95" customHeight="1" thickBot="1" x14ac:dyDescent="0.35">
      <c r="A18" s="3" t="s">
        <v>27</v>
      </c>
      <c r="B18" s="2"/>
      <c r="C18" s="2"/>
      <c r="D18" s="2"/>
      <c r="E18" s="2"/>
      <c r="F18" s="2"/>
      <c r="G18" s="2"/>
      <c r="H18" s="2"/>
      <c r="I18" s="132">
        <f>SUM(I11:I16)</f>
        <v>0</v>
      </c>
      <c r="K18" s="147"/>
    </row>
    <row r="19" spans="1:11" s="22" customFormat="1" ht="5.0999999999999996" customHeight="1" x14ac:dyDescent="0.2">
      <c r="I19" s="42"/>
      <c r="K19" s="148"/>
    </row>
    <row r="20" spans="1:11" s="10" customFormat="1" ht="16.5" customHeight="1" x14ac:dyDescent="0.2">
      <c r="A20" s="15" t="s">
        <v>29</v>
      </c>
      <c r="B20" s="15"/>
      <c r="C20" s="15"/>
      <c r="D20" s="15"/>
      <c r="E20" s="11" t="s">
        <v>2</v>
      </c>
      <c r="F20" s="15"/>
      <c r="G20" s="139">
        <f>IF($B$8="Ja",Stammdaten!B27,0)</f>
        <v>0</v>
      </c>
      <c r="H20" s="15"/>
      <c r="I20" s="130">
        <f>(ROUND(($I$18*G20/100)/5,2))*5</f>
        <v>0</v>
      </c>
      <c r="K20" s="146">
        <f t="shared" ref="K20:K31" si="1">IF(I20=0,0,1)</f>
        <v>0</v>
      </c>
    </row>
    <row r="21" spans="1:11" s="10" customFormat="1" ht="16.5" customHeight="1" x14ac:dyDescent="0.2">
      <c r="A21" s="15" t="s">
        <v>28</v>
      </c>
      <c r="B21" s="15"/>
      <c r="C21" s="15"/>
      <c r="D21" s="15"/>
      <c r="E21" s="11" t="s">
        <v>2</v>
      </c>
      <c r="F21" s="15"/>
      <c r="G21" s="139">
        <f>IF($B$8="Ja",Stammdaten!B28,0)</f>
        <v>0</v>
      </c>
      <c r="H21" s="15"/>
      <c r="I21" s="130">
        <f t="shared" ref="I21:I23" si="2">(ROUND(($I$18*G21/100)/5,2))*5</f>
        <v>0</v>
      </c>
      <c r="K21" s="146">
        <f t="shared" si="1"/>
        <v>0</v>
      </c>
    </row>
    <row r="22" spans="1:11" s="10" customFormat="1" ht="16.5" customHeight="1" x14ac:dyDescent="0.2">
      <c r="A22" s="15" t="s">
        <v>3</v>
      </c>
      <c r="B22" s="15"/>
      <c r="C22" s="15"/>
      <c r="D22" s="15"/>
      <c r="E22" s="11" t="s">
        <v>2</v>
      </c>
      <c r="F22" s="15"/>
      <c r="G22" s="139">
        <f>SUM(Stammdaten!B29,0)</f>
        <v>0.35</v>
      </c>
      <c r="H22" s="15"/>
      <c r="I22" s="130">
        <f t="shared" si="2"/>
        <v>0</v>
      </c>
      <c r="K22" s="146">
        <f t="shared" si="1"/>
        <v>0</v>
      </c>
    </row>
    <row r="23" spans="1:11" s="10" customFormat="1" ht="16.5" customHeight="1" x14ac:dyDescent="0.2">
      <c r="A23" s="15" t="s">
        <v>42</v>
      </c>
      <c r="B23" s="15"/>
      <c r="C23" s="15"/>
      <c r="D23" s="15"/>
      <c r="E23" s="11" t="s">
        <v>2</v>
      </c>
      <c r="F23" s="15"/>
      <c r="G23" s="139">
        <f>IF($B$8="Ja",Stammdaten!B30,0)</f>
        <v>0</v>
      </c>
      <c r="H23" s="15"/>
      <c r="I23" s="130">
        <f t="shared" si="2"/>
        <v>0</v>
      </c>
      <c r="K23" s="146">
        <f t="shared" si="1"/>
        <v>0</v>
      </c>
    </row>
    <row r="24" spans="1:11" s="10" customFormat="1" ht="16.5" customHeight="1" x14ac:dyDescent="0.2">
      <c r="A24" s="15" t="s">
        <v>4</v>
      </c>
      <c r="B24" s="15"/>
      <c r="C24" s="15"/>
      <c r="D24" s="28"/>
      <c r="E24" s="11" t="s">
        <v>2</v>
      </c>
      <c r="F24" s="15"/>
      <c r="G24" s="140">
        <f>IF($B$7="Ja",Stammdaten!B31,0)</f>
        <v>0</v>
      </c>
      <c r="H24" s="15"/>
      <c r="I24" s="130">
        <f>(ROUND(($I$18*G24/100)/5,2))*5</f>
        <v>0</v>
      </c>
      <c r="K24" s="146">
        <f t="shared" si="1"/>
        <v>0</v>
      </c>
    </row>
    <row r="25" spans="1:11" s="10" customFormat="1" ht="5.0999999999999996" customHeight="1" x14ac:dyDescent="0.2">
      <c r="A25" s="15"/>
      <c r="B25" s="15"/>
      <c r="C25" s="15"/>
      <c r="D25" s="15"/>
      <c r="E25" s="15"/>
      <c r="F25" s="15"/>
      <c r="G25" s="15"/>
      <c r="H25" s="15"/>
      <c r="I25" s="91"/>
      <c r="K25" s="146"/>
    </row>
    <row r="26" spans="1:11" ht="24.95" customHeight="1" thickBot="1" x14ac:dyDescent="0.35">
      <c r="A26" s="3" t="s">
        <v>176</v>
      </c>
      <c r="B26" s="3"/>
      <c r="C26" s="3"/>
      <c r="D26" s="3"/>
      <c r="E26" s="16"/>
      <c r="F26" s="16"/>
      <c r="G26" s="27"/>
      <c r="H26" s="16"/>
      <c r="I26" s="102">
        <f>(ROUND((SUM(I20:I24)/5),2))*5</f>
        <v>0</v>
      </c>
      <c r="K26" s="146"/>
    </row>
    <row r="27" spans="1:11" s="22" customFormat="1" ht="5.0999999999999996" customHeight="1" x14ac:dyDescent="0.2">
      <c r="I27" s="42"/>
      <c r="K27" s="148"/>
    </row>
    <row r="28" spans="1:11" s="10" customFormat="1" ht="16.5" customHeight="1" x14ac:dyDescent="0.2">
      <c r="A28" s="15" t="s">
        <v>25</v>
      </c>
      <c r="B28" s="90" t="s">
        <v>185</v>
      </c>
      <c r="C28" s="191"/>
      <c r="D28" s="191"/>
      <c r="E28" s="110" t="s">
        <v>181</v>
      </c>
      <c r="F28" s="189">
        <v>11.5</v>
      </c>
      <c r="G28" s="189">
        <v>11.5</v>
      </c>
      <c r="I28" s="103" t="str">
        <f>IF(C28&lt;&gt;"",C28*F28,"")</f>
        <v/>
      </c>
      <c r="K28" s="146">
        <f t="shared" si="1"/>
        <v>1</v>
      </c>
    </row>
    <row r="29" spans="1:11" s="10" customFormat="1" ht="16.5" customHeight="1" x14ac:dyDescent="0.2">
      <c r="B29" s="90" t="s">
        <v>182</v>
      </c>
      <c r="C29" s="192"/>
      <c r="D29" s="192"/>
      <c r="E29" s="110" t="s">
        <v>181</v>
      </c>
      <c r="F29" s="196">
        <v>3.5</v>
      </c>
      <c r="G29" s="196">
        <v>3.5</v>
      </c>
      <c r="I29" s="103" t="str">
        <f t="shared" ref="I29:I31" si="3">IF(C29&lt;&gt;"",C29*F29,"")</f>
        <v/>
      </c>
      <c r="K29" s="146">
        <f t="shared" si="1"/>
        <v>1</v>
      </c>
    </row>
    <row r="30" spans="1:11" s="10" customFormat="1" ht="16.5" customHeight="1" x14ac:dyDescent="0.2">
      <c r="B30" s="90" t="s">
        <v>183</v>
      </c>
      <c r="C30" s="192"/>
      <c r="D30" s="192"/>
      <c r="E30" s="110" t="s">
        <v>181</v>
      </c>
      <c r="F30" s="196">
        <v>10</v>
      </c>
      <c r="G30" s="196">
        <v>10</v>
      </c>
      <c r="I30" s="103" t="str">
        <f t="shared" si="3"/>
        <v/>
      </c>
      <c r="K30" s="146">
        <f t="shared" si="1"/>
        <v>1</v>
      </c>
    </row>
    <row r="31" spans="1:11" s="10" customFormat="1" ht="16.5" customHeight="1" x14ac:dyDescent="0.2">
      <c r="B31" s="90" t="s">
        <v>184</v>
      </c>
      <c r="C31" s="195"/>
      <c r="D31" s="195"/>
      <c r="E31" s="110" t="s">
        <v>181</v>
      </c>
      <c r="F31" s="197">
        <v>8</v>
      </c>
      <c r="G31" s="197">
        <v>8</v>
      </c>
      <c r="I31" s="103" t="str">
        <f t="shared" si="3"/>
        <v/>
      </c>
      <c r="K31" s="146">
        <f t="shared" si="1"/>
        <v>1</v>
      </c>
    </row>
    <row r="32" spans="1:11" ht="16.5" customHeight="1" x14ac:dyDescent="0.2">
      <c r="B32" s="129" t="s">
        <v>186</v>
      </c>
      <c r="E32" s="149"/>
      <c r="F32" s="186"/>
      <c r="G32" s="186"/>
      <c r="H32" s="1"/>
      <c r="I32" s="153">
        <f>SUM(I28:I31)</f>
        <v>0</v>
      </c>
      <c r="J32" s="1"/>
      <c r="K32" s="99"/>
    </row>
    <row r="33" spans="1:11" ht="16.5" customHeight="1" x14ac:dyDescent="0.2">
      <c r="B33" s="129"/>
      <c r="E33" s="149"/>
      <c r="F33" s="150"/>
      <c r="G33" s="150"/>
      <c r="H33" s="1"/>
      <c r="I33" s="151"/>
      <c r="J33" s="1"/>
      <c r="K33" s="99"/>
    </row>
    <row r="34" spans="1:11" s="10" customFormat="1" ht="16.5" customHeight="1" x14ac:dyDescent="0.2">
      <c r="B34" s="10" t="s">
        <v>221</v>
      </c>
      <c r="E34" s="10" t="s">
        <v>2</v>
      </c>
      <c r="G34" s="154">
        <f>Stammdaten!B32</f>
        <v>0</v>
      </c>
      <c r="I34" s="152">
        <f>(ROUND((($I$18+I43)*G34/100)/5,2))*5</f>
        <v>0</v>
      </c>
      <c r="K34" s="146">
        <f>IF(I34=0,0,1)</f>
        <v>0</v>
      </c>
    </row>
    <row r="35" spans="1:11" s="10" customFormat="1" ht="16.5" customHeight="1" x14ac:dyDescent="0.2">
      <c r="A35" s="10" t="s">
        <v>203</v>
      </c>
      <c r="B35" s="126"/>
      <c r="C35" s="181" t="s">
        <v>0</v>
      </c>
      <c r="D35" s="181"/>
      <c r="E35" s="123"/>
      <c r="F35" s="181"/>
      <c r="G35" s="181"/>
      <c r="I35" s="133"/>
      <c r="K35" s="146">
        <f>IF(I35=0,0,1)</f>
        <v>0</v>
      </c>
    </row>
    <row r="36" spans="1:11" s="10" customFormat="1" ht="16.5" customHeight="1" x14ac:dyDescent="0.2">
      <c r="B36" s="124"/>
      <c r="C36" s="182" t="s">
        <v>0</v>
      </c>
      <c r="D36" s="182"/>
      <c r="E36" s="122"/>
      <c r="F36" s="182"/>
      <c r="G36" s="182"/>
      <c r="I36" s="133"/>
      <c r="K36" s="146">
        <f>IF(I36=0,0,1)</f>
        <v>0</v>
      </c>
    </row>
    <row r="37" spans="1:11" s="10" customFormat="1" ht="16.5" customHeight="1" x14ac:dyDescent="0.2">
      <c r="B37" s="124"/>
      <c r="C37" s="182" t="s">
        <v>0</v>
      </c>
      <c r="D37" s="182"/>
      <c r="E37" s="122"/>
      <c r="F37" s="182"/>
      <c r="G37" s="182"/>
      <c r="I37" s="133"/>
      <c r="K37" s="146">
        <f>IF(I37=0,0,1)</f>
        <v>0</v>
      </c>
    </row>
    <row r="38" spans="1:11" s="10" customFormat="1" ht="5.0999999999999996" customHeight="1" x14ac:dyDescent="0.2">
      <c r="A38" s="15"/>
      <c r="B38" s="15"/>
      <c r="C38" s="15"/>
      <c r="D38" s="15"/>
      <c r="E38" s="15"/>
      <c r="F38" s="15"/>
      <c r="G38" s="15"/>
      <c r="H38" s="15"/>
      <c r="I38" s="91"/>
      <c r="K38" s="146"/>
    </row>
    <row r="39" spans="1:11" ht="24.95" customHeight="1" thickBot="1" x14ac:dyDescent="0.35">
      <c r="A39" s="3" t="s">
        <v>177</v>
      </c>
      <c r="B39" s="3"/>
      <c r="C39" s="3"/>
      <c r="D39" s="3"/>
      <c r="E39" s="16"/>
      <c r="F39" s="16"/>
      <c r="G39" s="27"/>
      <c r="H39" s="16"/>
      <c r="I39" s="102">
        <f>(ROUND((SUM(I32:I37)/5),2))*5</f>
        <v>0</v>
      </c>
      <c r="K39" s="146"/>
    </row>
    <row r="40" spans="1:11" s="22" customFormat="1" ht="5.0999999999999996" customHeight="1" x14ac:dyDescent="0.2">
      <c r="I40" s="42"/>
      <c r="K40" s="148"/>
    </row>
    <row r="41" spans="1:11" s="22" customFormat="1" ht="16.5" customHeight="1" thickBot="1" x14ac:dyDescent="0.35">
      <c r="A41" s="232" t="s">
        <v>246</v>
      </c>
      <c r="B41" s="232"/>
      <c r="C41" s="232"/>
      <c r="D41" s="232"/>
      <c r="E41" s="233"/>
      <c r="F41" s="233"/>
      <c r="G41" s="233"/>
      <c r="H41" s="233"/>
      <c r="I41" s="234">
        <f>SUM(I18-I26-I39)</f>
        <v>0</v>
      </c>
      <c r="K41" s="148"/>
    </row>
    <row r="42" spans="1:11" s="22" customFormat="1" ht="5.0999999999999996" customHeight="1" x14ac:dyDescent="0.2">
      <c r="I42" s="42"/>
      <c r="K42" s="148"/>
    </row>
    <row r="43" spans="1:11" s="10" customFormat="1" ht="16.5" customHeight="1" x14ac:dyDescent="0.2">
      <c r="A43" s="15" t="s">
        <v>6</v>
      </c>
      <c r="B43" s="116"/>
      <c r="C43" s="116"/>
      <c r="D43" s="127"/>
      <c r="E43" s="128"/>
      <c r="F43" s="183"/>
      <c r="G43" s="183"/>
      <c r="H43" s="15"/>
      <c r="I43" s="103">
        <f>IF(F43&lt;&gt;"",F43,IF(Stammdaten!B36&lt;&gt;"",Stammdaten!B36,""))</f>
        <v>0</v>
      </c>
      <c r="K43" s="146">
        <f>IF(I43=0,0,1)</f>
        <v>0</v>
      </c>
    </row>
    <row r="44" spans="1:11" s="10" customFormat="1" ht="16.5" customHeight="1" x14ac:dyDescent="0.2">
      <c r="A44" s="15" t="s">
        <v>204</v>
      </c>
      <c r="B44" s="126"/>
      <c r="C44" s="181"/>
      <c r="D44" s="181"/>
      <c r="E44" s="123"/>
      <c r="F44" s="181"/>
      <c r="G44" s="181"/>
      <c r="H44" s="15"/>
      <c r="I44" s="134"/>
      <c r="K44" s="146">
        <f>IF(I44=0,0,1)</f>
        <v>0</v>
      </c>
    </row>
    <row r="45" spans="1:11" s="10" customFormat="1" ht="16.5" customHeight="1" x14ac:dyDescent="0.2">
      <c r="A45" s="15" t="s">
        <v>205</v>
      </c>
      <c r="B45" s="124"/>
      <c r="C45" s="182"/>
      <c r="D45" s="182"/>
      <c r="E45" s="122"/>
      <c r="F45" s="182"/>
      <c r="G45" s="182"/>
      <c r="H45" s="15"/>
      <c r="I45" s="134"/>
      <c r="K45" s="146">
        <f>IF(I45=0,0,1)</f>
        <v>0</v>
      </c>
    </row>
    <row r="46" spans="1:11" s="10" customFormat="1" ht="5.0999999999999996" customHeight="1" x14ac:dyDescent="0.2">
      <c r="A46" s="15"/>
      <c r="B46" s="15"/>
      <c r="C46" s="15"/>
      <c r="D46" s="15"/>
      <c r="E46" s="15"/>
      <c r="F46" s="15"/>
      <c r="G46" s="15"/>
      <c r="H46" s="15"/>
      <c r="I46" s="91"/>
    </row>
    <row r="47" spans="1:11" ht="24.95" customHeight="1" thickBot="1" x14ac:dyDescent="0.35">
      <c r="A47" s="2" t="s">
        <v>7</v>
      </c>
      <c r="B47" s="2"/>
      <c r="C47" s="2"/>
      <c r="D47" s="2"/>
      <c r="E47" s="16"/>
      <c r="F47" s="16"/>
      <c r="G47" s="16"/>
      <c r="H47" s="16"/>
      <c r="I47" s="102">
        <f>SUM(I43:I45)</f>
        <v>0</v>
      </c>
    </row>
    <row r="48" spans="1:11" s="21" customFormat="1" ht="5.0999999999999996" customHeight="1" x14ac:dyDescent="0.2">
      <c r="D48" s="96"/>
      <c r="E48" s="184"/>
      <c r="F48" s="184"/>
      <c r="G48" s="96"/>
      <c r="I48" s="43"/>
    </row>
    <row r="49" spans="1:14" ht="21" thickBot="1" x14ac:dyDescent="0.35">
      <c r="A49" s="136" t="s">
        <v>32</v>
      </c>
      <c r="B49" s="4"/>
      <c r="C49" s="4"/>
      <c r="D49" s="4"/>
      <c r="E49" s="17"/>
      <c r="F49" s="17"/>
      <c r="G49" s="17"/>
      <c r="H49" s="17"/>
      <c r="I49" s="135">
        <f>(ROUND(((I18-I26+I47-I39)/5),2))*5</f>
        <v>0</v>
      </c>
    </row>
    <row r="50" spans="1:14" s="10" customFormat="1" ht="16.5" customHeight="1" thickTop="1" x14ac:dyDescent="0.2">
      <c r="A50" s="15" t="s">
        <v>33</v>
      </c>
      <c r="B50" s="15"/>
      <c r="C50" s="15"/>
      <c r="D50" s="15"/>
      <c r="E50" s="15"/>
      <c r="F50" s="15"/>
      <c r="G50" s="15"/>
      <c r="H50" s="15"/>
      <c r="I50" s="133"/>
    </row>
    <row r="51" spans="1:14" s="10" customFormat="1" ht="16.5" customHeight="1" x14ac:dyDescent="0.2">
      <c r="A51" s="15" t="s">
        <v>34</v>
      </c>
      <c r="B51" s="15"/>
      <c r="C51" s="15"/>
      <c r="D51" s="15"/>
      <c r="E51" s="15"/>
      <c r="F51" s="15"/>
      <c r="G51" s="15"/>
      <c r="H51" s="15"/>
      <c r="I51" s="133"/>
    </row>
    <row r="52" spans="1:14" s="10" customFormat="1" ht="16.5" customHeight="1" x14ac:dyDescent="0.2">
      <c r="A52" s="15" t="s">
        <v>206</v>
      </c>
      <c r="B52" s="15"/>
      <c r="C52" s="31"/>
      <c r="D52" s="185" t="str">
        <f>IF(Stammdaten!B15&lt;&gt;"",Stammdaten!B15,"")</f>
        <v/>
      </c>
      <c r="E52" s="185"/>
      <c r="F52" s="185"/>
      <c r="G52" s="185"/>
      <c r="H52" s="15"/>
      <c r="I52" s="103">
        <f>I49-I50-I51</f>
        <v>0</v>
      </c>
    </row>
    <row r="53" spans="1:14" ht="5.0999999999999996" customHeight="1" x14ac:dyDescent="0.3">
      <c r="A53" s="4"/>
      <c r="B53" s="4"/>
      <c r="C53" s="4"/>
      <c r="D53" s="4"/>
      <c r="E53" s="17"/>
      <c r="F53" s="17"/>
      <c r="G53" s="17"/>
      <c r="H53" s="17"/>
      <c r="I53" s="18"/>
    </row>
    <row r="54" spans="1:14" ht="12.75" customHeight="1" x14ac:dyDescent="0.2">
      <c r="A54" s="10" t="s">
        <v>207</v>
      </c>
      <c r="D54" s="32"/>
      <c r="E54" s="20" t="s">
        <v>10</v>
      </c>
    </row>
    <row r="55" spans="1:14" s="10" customFormat="1" ht="21.75" customHeight="1" x14ac:dyDescent="0.2">
      <c r="A55" s="177"/>
      <c r="B55" s="177"/>
      <c r="C55" s="1"/>
      <c r="L55" s="1"/>
      <c r="M55" s="1"/>
      <c r="N55" s="1"/>
    </row>
    <row r="56" spans="1:14" s="10" customFormat="1" ht="15" customHeight="1" x14ac:dyDescent="0.2">
      <c r="A56" s="39" t="s">
        <v>208</v>
      </c>
      <c r="B56" s="1"/>
      <c r="C56" s="1"/>
      <c r="D56" s="1"/>
      <c r="E56" s="10" t="s">
        <v>43</v>
      </c>
      <c r="H56" s="10" t="s">
        <v>202</v>
      </c>
      <c r="L56" s="1"/>
      <c r="M56" s="1"/>
      <c r="N56" s="1"/>
    </row>
    <row r="57" spans="1:14" s="10" customFormat="1" ht="18.75" customHeight="1" x14ac:dyDescent="0.2">
      <c r="A57" s="178"/>
      <c r="B57" s="178"/>
      <c r="C57" s="1"/>
      <c r="D57" s="1"/>
      <c r="E57" s="23" t="s">
        <v>44</v>
      </c>
      <c r="H57" s="23" t="s">
        <v>45</v>
      </c>
      <c r="L57" s="1"/>
      <c r="M57" s="1"/>
      <c r="N57" s="1"/>
    </row>
    <row r="58" spans="1:14" s="10" customFormat="1" x14ac:dyDescent="0.2">
      <c r="A58" s="1"/>
      <c r="B58" s="1"/>
      <c r="C58" s="1"/>
      <c r="D58" s="1"/>
      <c r="L58" s="1"/>
      <c r="M58" s="1"/>
      <c r="N58" s="1"/>
    </row>
    <row r="60" spans="1:14" ht="18" x14ac:dyDescent="0.25">
      <c r="A60" s="84" t="s">
        <v>227</v>
      </c>
      <c r="D60" s="84" t="s">
        <v>244</v>
      </c>
      <c r="E60" s="84"/>
      <c r="F60" s="180"/>
      <c r="G60" s="180"/>
      <c r="H60" s="180"/>
    </row>
    <row r="62" spans="1:14" x14ac:dyDescent="0.2">
      <c r="A62" s="125" t="s">
        <v>229</v>
      </c>
      <c r="B62" s="125" t="s">
        <v>230</v>
      </c>
      <c r="D62" s="125" t="s">
        <v>231</v>
      </c>
      <c r="E62" s="125" t="s">
        <v>232</v>
      </c>
      <c r="G62" s="125"/>
      <c r="H62" s="125"/>
      <c r="I62" s="125"/>
    </row>
    <row r="63" spans="1:14" x14ac:dyDescent="0.2">
      <c r="A63" s="165">
        <v>1</v>
      </c>
      <c r="B63" s="175"/>
      <c r="C63" s="176"/>
      <c r="D63" s="155"/>
      <c r="E63" s="175"/>
      <c r="F63" s="179"/>
      <c r="G63" s="176"/>
    </row>
    <row r="64" spans="1:14" x14ac:dyDescent="0.2">
      <c r="A64" s="165">
        <v>2</v>
      </c>
      <c r="B64" s="175"/>
      <c r="C64" s="176"/>
      <c r="D64" s="155"/>
      <c r="E64" s="175"/>
      <c r="F64" s="179"/>
      <c r="G64" s="176"/>
    </row>
    <row r="65" spans="1:7" x14ac:dyDescent="0.2">
      <c r="A65" s="165">
        <v>3</v>
      </c>
      <c r="B65" s="175"/>
      <c r="C65" s="176"/>
      <c r="D65" s="155"/>
      <c r="E65" s="175"/>
      <c r="F65" s="179"/>
      <c r="G65" s="176"/>
    </row>
    <row r="66" spans="1:7" x14ac:dyDescent="0.2">
      <c r="A66" s="165">
        <v>4</v>
      </c>
      <c r="B66" s="175"/>
      <c r="C66" s="176"/>
      <c r="D66" s="155"/>
      <c r="E66" s="175"/>
      <c r="F66" s="179"/>
      <c r="G66" s="176"/>
    </row>
    <row r="67" spans="1:7" x14ac:dyDescent="0.2">
      <c r="A67" s="165">
        <v>5</v>
      </c>
      <c r="B67" s="175"/>
      <c r="C67" s="176"/>
      <c r="D67" s="155"/>
      <c r="E67" s="175"/>
      <c r="F67" s="179"/>
      <c r="G67" s="176"/>
    </row>
    <row r="68" spans="1:7" x14ac:dyDescent="0.2">
      <c r="A68" s="165">
        <v>6</v>
      </c>
      <c r="B68" s="175"/>
      <c r="C68" s="176"/>
      <c r="D68" s="155"/>
      <c r="E68" s="175"/>
      <c r="F68" s="179"/>
      <c r="G68" s="176"/>
    </row>
    <row r="69" spans="1:7" x14ac:dyDescent="0.2">
      <c r="A69" s="165">
        <v>7</v>
      </c>
      <c r="B69" s="175"/>
      <c r="C69" s="176"/>
      <c r="D69" s="155"/>
      <c r="E69" s="175"/>
      <c r="F69" s="179"/>
      <c r="G69" s="176"/>
    </row>
    <row r="70" spans="1:7" x14ac:dyDescent="0.2">
      <c r="A70" s="165">
        <v>8</v>
      </c>
      <c r="B70" s="175"/>
      <c r="C70" s="176"/>
      <c r="D70" s="155"/>
      <c r="E70" s="175"/>
      <c r="F70" s="179"/>
      <c r="G70" s="176"/>
    </row>
    <row r="71" spans="1:7" x14ac:dyDescent="0.2">
      <c r="A71" s="166">
        <v>9</v>
      </c>
      <c r="B71" s="175"/>
      <c r="C71" s="176"/>
      <c r="D71" s="155"/>
      <c r="E71" s="175"/>
      <c r="F71" s="179"/>
      <c r="G71" s="176"/>
    </row>
    <row r="72" spans="1:7" x14ac:dyDescent="0.2">
      <c r="A72" s="166">
        <v>10</v>
      </c>
      <c r="B72" s="175"/>
      <c r="C72" s="176"/>
      <c r="D72" s="155"/>
      <c r="E72" s="175"/>
      <c r="F72" s="179"/>
      <c r="G72" s="176"/>
    </row>
    <row r="73" spans="1:7" x14ac:dyDescent="0.2">
      <c r="A73" s="166">
        <v>11</v>
      </c>
      <c r="B73" s="175"/>
      <c r="C73" s="176"/>
      <c r="D73" s="155"/>
      <c r="E73" s="175"/>
      <c r="F73" s="179"/>
      <c r="G73" s="176"/>
    </row>
    <row r="74" spans="1:7" x14ac:dyDescent="0.2">
      <c r="A74" s="166">
        <v>12</v>
      </c>
      <c r="B74" s="175"/>
      <c r="C74" s="176"/>
      <c r="D74" s="155"/>
      <c r="E74" s="175"/>
      <c r="F74" s="179"/>
      <c r="G74" s="176"/>
    </row>
    <row r="75" spans="1:7" x14ac:dyDescent="0.2">
      <c r="A75" s="166">
        <v>13</v>
      </c>
      <c r="B75" s="175"/>
      <c r="C75" s="176"/>
      <c r="D75" s="155"/>
      <c r="E75" s="175"/>
      <c r="F75" s="179"/>
      <c r="G75" s="176"/>
    </row>
    <row r="76" spans="1:7" x14ac:dyDescent="0.2">
      <c r="A76" s="166">
        <v>14</v>
      </c>
      <c r="B76" s="175"/>
      <c r="C76" s="176"/>
      <c r="D76" s="155"/>
      <c r="E76" s="175"/>
      <c r="F76" s="179"/>
      <c r="G76" s="176"/>
    </row>
    <row r="77" spans="1:7" x14ac:dyDescent="0.2">
      <c r="A77" s="166">
        <v>15</v>
      </c>
      <c r="B77" s="175"/>
      <c r="C77" s="176"/>
      <c r="D77" s="155"/>
      <c r="E77" s="175"/>
      <c r="F77" s="179"/>
      <c r="G77" s="176"/>
    </row>
    <row r="78" spans="1:7" x14ac:dyDescent="0.2">
      <c r="A78" s="166">
        <v>16</v>
      </c>
      <c r="B78" s="175"/>
      <c r="C78" s="176"/>
      <c r="D78" s="155"/>
      <c r="E78" s="175"/>
      <c r="F78" s="179"/>
      <c r="G78" s="176"/>
    </row>
    <row r="79" spans="1:7" x14ac:dyDescent="0.2">
      <c r="A79" s="166">
        <v>17</v>
      </c>
      <c r="B79" s="175"/>
      <c r="C79" s="176"/>
      <c r="D79" s="155"/>
      <c r="E79" s="175"/>
      <c r="F79" s="179"/>
      <c r="G79" s="176"/>
    </row>
    <row r="80" spans="1:7" x14ac:dyDescent="0.2">
      <c r="A80" s="166">
        <v>18</v>
      </c>
      <c r="B80" s="175"/>
      <c r="C80" s="176"/>
      <c r="D80" s="155"/>
      <c r="E80" s="175"/>
      <c r="F80" s="179"/>
      <c r="G80" s="176"/>
    </row>
    <row r="81" spans="1:7" x14ac:dyDescent="0.2">
      <c r="A81" s="166">
        <v>19</v>
      </c>
      <c r="B81" s="175"/>
      <c r="C81" s="176"/>
      <c r="D81" s="155"/>
      <c r="E81" s="175"/>
      <c r="F81" s="179"/>
      <c r="G81" s="176"/>
    </row>
    <row r="82" spans="1:7" x14ac:dyDescent="0.2">
      <c r="A82" s="166">
        <v>20</v>
      </c>
      <c r="B82" s="175"/>
      <c r="C82" s="176"/>
      <c r="D82" s="155"/>
      <c r="E82" s="175"/>
      <c r="F82" s="179"/>
      <c r="G82" s="176"/>
    </row>
    <row r="83" spans="1:7" x14ac:dyDescent="0.2">
      <c r="A83" s="166">
        <v>21</v>
      </c>
      <c r="B83" s="175"/>
      <c r="C83" s="176"/>
      <c r="D83" s="155"/>
      <c r="E83" s="175"/>
      <c r="F83" s="179"/>
      <c r="G83" s="176"/>
    </row>
    <row r="84" spans="1:7" x14ac:dyDescent="0.2">
      <c r="A84" s="166">
        <v>22</v>
      </c>
      <c r="B84" s="175"/>
      <c r="C84" s="176"/>
      <c r="D84" s="155"/>
      <c r="E84" s="175"/>
      <c r="F84" s="179"/>
      <c r="G84" s="176"/>
    </row>
    <row r="85" spans="1:7" x14ac:dyDescent="0.2">
      <c r="A85" s="166">
        <v>23</v>
      </c>
      <c r="B85" s="175"/>
      <c r="C85" s="176"/>
      <c r="D85" s="155"/>
      <c r="E85" s="175"/>
      <c r="F85" s="179"/>
      <c r="G85" s="176"/>
    </row>
    <row r="86" spans="1:7" x14ac:dyDescent="0.2">
      <c r="A86" s="166">
        <v>24</v>
      </c>
      <c r="B86" s="175"/>
      <c r="C86" s="176"/>
      <c r="D86" s="155"/>
      <c r="E86" s="175"/>
      <c r="F86" s="179"/>
      <c r="G86" s="176"/>
    </row>
    <row r="87" spans="1:7" x14ac:dyDescent="0.2">
      <c r="A87" s="166">
        <v>25</v>
      </c>
      <c r="B87" s="175"/>
      <c r="C87" s="176"/>
      <c r="D87" s="155"/>
      <c r="E87" s="175"/>
      <c r="F87" s="179"/>
      <c r="G87" s="176"/>
    </row>
    <row r="88" spans="1:7" x14ac:dyDescent="0.2">
      <c r="A88" s="166">
        <v>26</v>
      </c>
      <c r="B88" s="175"/>
      <c r="C88" s="176"/>
      <c r="D88" s="155"/>
      <c r="E88" s="175"/>
      <c r="F88" s="179"/>
      <c r="G88" s="176"/>
    </row>
    <row r="89" spans="1:7" x14ac:dyDescent="0.2">
      <c r="A89" s="166">
        <v>27</v>
      </c>
      <c r="B89" s="175"/>
      <c r="C89" s="176"/>
      <c r="D89" s="155"/>
      <c r="E89" s="175"/>
      <c r="F89" s="179"/>
      <c r="G89" s="176"/>
    </row>
    <row r="90" spans="1:7" x14ac:dyDescent="0.2">
      <c r="A90" s="166">
        <v>28</v>
      </c>
      <c r="B90" s="175"/>
      <c r="C90" s="176"/>
      <c r="D90" s="155"/>
      <c r="E90" s="175"/>
      <c r="F90" s="179"/>
      <c r="G90" s="176"/>
    </row>
    <row r="91" spans="1:7" x14ac:dyDescent="0.2">
      <c r="A91" s="166">
        <v>29</v>
      </c>
      <c r="B91" s="175"/>
      <c r="C91" s="176"/>
      <c r="D91" s="155"/>
      <c r="E91" s="175"/>
      <c r="F91" s="179"/>
      <c r="G91" s="176"/>
    </row>
    <row r="92" spans="1:7" x14ac:dyDescent="0.2">
      <c r="A92" s="166">
        <v>30</v>
      </c>
      <c r="B92" s="175"/>
      <c r="C92" s="176"/>
      <c r="D92" s="155"/>
      <c r="E92" s="175"/>
      <c r="F92" s="179"/>
      <c r="G92" s="176"/>
    </row>
    <row r="93" spans="1:7" x14ac:dyDescent="0.2">
      <c r="A93" s="166">
        <v>31</v>
      </c>
      <c r="B93" s="175"/>
      <c r="C93" s="176"/>
      <c r="D93" s="155"/>
      <c r="E93" s="175"/>
      <c r="F93" s="179"/>
      <c r="G93" s="176"/>
    </row>
    <row r="94" spans="1:7" ht="15.75" x14ac:dyDescent="0.25">
      <c r="B94" s="164"/>
      <c r="D94" s="157"/>
    </row>
    <row r="95" spans="1:7" ht="15.75" x14ac:dyDescent="0.25">
      <c r="A95" s="25" t="s">
        <v>233</v>
      </c>
      <c r="B95" s="156">
        <f>(SUM(B63:B93))+(ROUNDDOWN(SUM(D63:D93)/60,0))</f>
        <v>0</v>
      </c>
      <c r="D95" s="156">
        <f>(SUM(D63:D93)/60-ROUNDDOWN(SUM(D63:D93)/60,0))*60</f>
        <v>0</v>
      </c>
    </row>
    <row r="97" spans="1:8" x14ac:dyDescent="0.2">
      <c r="A97" s="10" t="s">
        <v>207</v>
      </c>
      <c r="D97" s="32"/>
      <c r="E97" s="20"/>
    </row>
    <row r="98" spans="1:8" x14ac:dyDescent="0.2">
      <c r="A98" s="177"/>
      <c r="B98" s="177"/>
      <c r="D98" s="10"/>
    </row>
    <row r="99" spans="1:8" x14ac:dyDescent="0.2">
      <c r="A99" s="39" t="s">
        <v>208</v>
      </c>
      <c r="E99" s="10" t="s">
        <v>43</v>
      </c>
      <c r="H99" s="10" t="s">
        <v>202</v>
      </c>
    </row>
    <row r="100" spans="1:8" x14ac:dyDescent="0.2">
      <c r="A100" s="178"/>
      <c r="B100" s="178"/>
      <c r="E100" s="23" t="s">
        <v>44</v>
      </c>
      <c r="H100" s="23" t="s">
        <v>45</v>
      </c>
    </row>
  </sheetData>
  <sheetProtection algorithmName="SHA-512" hashValue="X0oBshtiJ3zZvbYFLtBHRDlaDMopnQVtEqVJ97ilXCsyzJGIT29hc1WPB+7Q18HCkvXzVlszhLEwI21ZZ7wUcw==" saltValue="FXsWtfo0nz/Xo9xSyJ78NQ==" spinCount="100000" sheet="1" formatCells="0" selectLockedCells="1"/>
  <mergeCells count="103">
    <mergeCell ref="C13:D13"/>
    <mergeCell ref="F13:G13"/>
    <mergeCell ref="C28:D28"/>
    <mergeCell ref="F28:G28"/>
    <mergeCell ref="G7:I7"/>
    <mergeCell ref="F8:G8"/>
    <mergeCell ref="C11:D11"/>
    <mergeCell ref="F11:G11"/>
    <mergeCell ref="C12:D12"/>
    <mergeCell ref="F12:G12"/>
    <mergeCell ref="C14:D14"/>
    <mergeCell ref="C15:D15"/>
    <mergeCell ref="C16:D16"/>
    <mergeCell ref="F14:G14"/>
    <mergeCell ref="F15:G15"/>
    <mergeCell ref="F16:G16"/>
    <mergeCell ref="F32:G32"/>
    <mergeCell ref="C35:D35"/>
    <mergeCell ref="C36:D36"/>
    <mergeCell ref="C37:D37"/>
    <mergeCell ref="C29:D29"/>
    <mergeCell ref="F29:G29"/>
    <mergeCell ref="C30:D30"/>
    <mergeCell ref="F30:G30"/>
    <mergeCell ref="C31:D31"/>
    <mergeCell ref="F31:G31"/>
    <mergeCell ref="F60:H60"/>
    <mergeCell ref="B63:C63"/>
    <mergeCell ref="E63:G63"/>
    <mergeCell ref="B64:C64"/>
    <mergeCell ref="E64:G64"/>
    <mergeCell ref="A55:B55"/>
    <mergeCell ref="A57:B57"/>
    <mergeCell ref="F35:G35"/>
    <mergeCell ref="F36:G36"/>
    <mergeCell ref="F37:G37"/>
    <mergeCell ref="C44:D44"/>
    <mergeCell ref="F44:G44"/>
    <mergeCell ref="F43:G43"/>
    <mergeCell ref="C45:D45"/>
    <mergeCell ref="F45:G45"/>
    <mergeCell ref="E48:F48"/>
    <mergeCell ref="D52:G52"/>
    <mergeCell ref="B68:C68"/>
    <mergeCell ref="E68:G68"/>
    <mergeCell ref="B69:C69"/>
    <mergeCell ref="E69:G69"/>
    <mergeCell ref="B70:C70"/>
    <mergeCell ref="E70:G70"/>
    <mergeCell ref="B65:C65"/>
    <mergeCell ref="E65:G65"/>
    <mergeCell ref="B66:C66"/>
    <mergeCell ref="E66:G66"/>
    <mergeCell ref="B67:C67"/>
    <mergeCell ref="E67:G67"/>
    <mergeCell ref="B74:C74"/>
    <mergeCell ref="E74:G74"/>
    <mergeCell ref="B75:C75"/>
    <mergeCell ref="E75:G75"/>
    <mergeCell ref="B76:C76"/>
    <mergeCell ref="E76:G76"/>
    <mergeCell ref="B71:C71"/>
    <mergeCell ref="E71:G71"/>
    <mergeCell ref="B72:C72"/>
    <mergeCell ref="E72:G72"/>
    <mergeCell ref="B73:C73"/>
    <mergeCell ref="E73:G73"/>
    <mergeCell ref="B80:C80"/>
    <mergeCell ref="E80:G80"/>
    <mergeCell ref="B81:C81"/>
    <mergeCell ref="E81:G81"/>
    <mergeCell ref="B82:C82"/>
    <mergeCell ref="E82:G82"/>
    <mergeCell ref="B77:C77"/>
    <mergeCell ref="E77:G77"/>
    <mergeCell ref="B78:C78"/>
    <mergeCell ref="E78:G78"/>
    <mergeCell ref="B79:C79"/>
    <mergeCell ref="E79:G79"/>
    <mergeCell ref="B86:C86"/>
    <mergeCell ref="E86:G86"/>
    <mergeCell ref="B87:C87"/>
    <mergeCell ref="E87:G87"/>
    <mergeCell ref="B88:C88"/>
    <mergeCell ref="E88:G88"/>
    <mergeCell ref="B83:C83"/>
    <mergeCell ref="E83:G83"/>
    <mergeCell ref="B84:C84"/>
    <mergeCell ref="E84:G84"/>
    <mergeCell ref="B85:C85"/>
    <mergeCell ref="E85:G85"/>
    <mergeCell ref="A100:B100"/>
    <mergeCell ref="B92:C92"/>
    <mergeCell ref="E92:G92"/>
    <mergeCell ref="B93:C93"/>
    <mergeCell ref="E93:G93"/>
    <mergeCell ref="A98:B98"/>
    <mergeCell ref="B89:C89"/>
    <mergeCell ref="E89:G89"/>
    <mergeCell ref="B90:C90"/>
    <mergeCell ref="E90:G90"/>
    <mergeCell ref="B91:C91"/>
    <mergeCell ref="E91:G91"/>
  </mergeCells>
  <dataValidations count="1">
    <dataValidation type="list" allowBlank="1" showInputMessage="1" showErrorMessage="1" sqref="B7:B8" xr:uid="{00000000-0002-0000-0800-000000000000}">
      <formula1>$M$3:$M$4</formula1>
    </dataValidation>
  </dataValidations>
  <printOptions gridLinesSet="0"/>
  <pageMargins left="0.78740157480314965" right="0.55118110236220474" top="0.47244094488188981" bottom="0.59055118110236227" header="0.51181102362204722" footer="0.31496062992125984"/>
  <pageSetup paperSize="9" scale="9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15</vt:i4>
      </vt:variant>
      <vt:variant>
        <vt:lpstr>Benannte Bereiche</vt:lpstr>
      </vt:variant>
      <vt:variant>
        <vt:i4>15</vt:i4>
      </vt:variant>
    </vt:vector>
  </HeadingPairs>
  <TitlesOfParts>
    <vt:vector size="30" baseType="lpstr">
      <vt:lpstr>Stammdaten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Lohnzusammenstellung</vt:lpstr>
      <vt:lpstr>Lohnausweis</vt:lpstr>
      <vt:lpstr>April!Druckbereich</vt:lpstr>
      <vt:lpstr>August!Druckbereich</vt:lpstr>
      <vt:lpstr>Dezember!Druckbereich</vt:lpstr>
      <vt:lpstr>Februar!Druckbereich</vt:lpstr>
      <vt:lpstr>Januar!Druckbereich</vt:lpstr>
      <vt:lpstr>Juli!Druckbereich</vt:lpstr>
      <vt:lpstr>Juni!Druckbereich</vt:lpstr>
      <vt:lpstr>Lohnausweis!Druckbereich</vt:lpstr>
      <vt:lpstr>Lohnzusammenstellung!Druckbereich</vt:lpstr>
      <vt:lpstr>Mai!Druckbereich</vt:lpstr>
      <vt:lpstr>März!Druckbereich</vt:lpstr>
      <vt:lpstr>November!Druckbereich</vt:lpstr>
      <vt:lpstr>Oktober!Druckbereich</vt:lpstr>
      <vt:lpstr>September!Druckbereich</vt:lpstr>
      <vt:lpstr>Stammdaten!Druckbereich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Lohnabrechnung</dc:title>
  <dc:subject>Lohn</dc:subject>
  <dc:creator>Frick Brigitte</dc:creator>
  <cp:keywords>Lohnliste</cp:keywords>
  <cp:lastModifiedBy>Leonardo Mazzanti</cp:lastModifiedBy>
  <cp:lastPrinted>2026-01-19T11:30:27Z</cp:lastPrinted>
  <dcterms:created xsi:type="dcterms:W3CDTF">1996-09-15T13:40:45Z</dcterms:created>
  <dcterms:modified xsi:type="dcterms:W3CDTF">2026-01-19T11:30:46Z</dcterms:modified>
</cp:coreProperties>
</file>